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tabRatio="859"/>
  </bookViews>
  <sheets>
    <sheet name="1. паспорт местоположение" sheetId="7" r:id="rId1"/>
    <sheet name="2. паспорт  ТП" sheetId="12" r:id="rId2"/>
    <sheet name="3.2 паспорт Техсостояние ЛЭП" sheetId="14" r:id="rId3"/>
    <sheet name="3.3 паспорт описание" sheetId="6" r:id="rId4"/>
    <sheet name="3.4. Паспорт надежность" sheetId="17" r:id="rId5"/>
    <sheet name="4. паспортбюджет" sheetId="10" r:id="rId6"/>
    <sheet name="5. Ан. эк. эффект" sheetId="24"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 name="9. ЛСР" sheetId="25" r:id="rId12"/>
    <sheet name="10. Схемы" sheetId="23" r:id="rId13"/>
  </sheets>
  <externalReferences>
    <externalReference r:id="rId14"/>
    <externalReference r:id="rId15"/>
    <externalReference r:id="rId16"/>
  </externalReferences>
  <definedNames>
    <definedName name="Print_Area" localSheetId="11">'9. ЛСР'!A:N</definedName>
    <definedName name="Print_Titles" localSheetId="11">'9. ЛСР'!38:38</definedName>
    <definedName name="группа_инвестпроекта" localSheetId="6">'[1]выпадающие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Titles" localSheetId="11">'9. ЛСР'!#REF!</definedName>
    <definedName name="_xlnm.Print_Area" localSheetId="0">'1. паспорт местоположение'!$A$1:$C$49</definedName>
    <definedName name="_xlnm.Print_Area" localSheetId="1">'2. паспорт  ТП'!$A$1:$S$22</definedName>
    <definedName name="_xlnm.Print_Area" localSheetId="2">'3.2 паспорт Техсостояние ЛЭП'!$A$1:$AA$25</definedName>
    <definedName name="_xlnm.Print_Area" localSheetId="3">'3.3 паспорт описание'!$A$1:$C$30</definedName>
    <definedName name="_xlnm.Print_Area" localSheetId="4">'3.4. Паспорт надежность'!$A$1:$Z$26</definedName>
    <definedName name="_xlnm.Print_Area" localSheetId="5">'4. паспортбюджет'!$A$1:$O$22</definedName>
    <definedName name="_xlnm.Print_Area" localSheetId="6">'5. Ан. эк. эффект'!$A$1:$P$56</definedName>
    <definedName name="_xlnm.Print_Area" localSheetId="7">'6.1. Паспорт сетевой график'!$A$1:$L$54</definedName>
    <definedName name="_xlnm.Print_Area" localSheetId="8">'6.2. Паспорт фин осв ввод'!$A$1:$U$64</definedName>
    <definedName name="подразделение1" localSheetId="6">'[1]выпадающие списки'!$E$38:$E$51</definedName>
    <definedName name="подразделение1">'[2]выпадающие списки (скрытый)'!$E$45:$E$58</definedName>
    <definedName name="стадии" localSheetId="6">'[1]выпадающие списки'!$E$55:$E$60</definedName>
    <definedName name="тип" localSheetId="6">'[1]выпадающие списки'!$E$75:$E$78</definedName>
    <definedName name="фактическаястадия" localSheetId="6">'[1]выпадающие списки'!$I$75:$I$78</definedName>
    <definedName name="Цели" localSheetId="6">'[1]выпадающие списки'!$E$65:$E$71</definedName>
    <definedName name="Цели">'[2]выпадающие списки (скрытый)'!$E$73:$E$82</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8" i="24" l="1"/>
  <c r="L48" i="24"/>
  <c r="K48" i="24"/>
  <c r="J48" i="24"/>
  <c r="I48" i="24"/>
  <c r="H48" i="24"/>
  <c r="G48" i="24"/>
  <c r="F48" i="24"/>
  <c r="E48" i="24"/>
  <c r="D48" i="24"/>
  <c r="E45" i="24"/>
  <c r="D39" i="24"/>
  <c r="E39" i="24" s="1"/>
  <c r="F39" i="24" s="1"/>
  <c r="E38" i="24"/>
  <c r="M34" i="24"/>
  <c r="L34" i="24"/>
  <c r="K34" i="24"/>
  <c r="J34" i="24"/>
  <c r="I34" i="24"/>
  <c r="H34" i="24"/>
  <c r="G34" i="24"/>
  <c r="F34" i="24"/>
  <c r="E34" i="24"/>
  <c r="D34" i="24"/>
  <c r="F32" i="24"/>
  <c r="F38" i="24" s="1"/>
  <c r="E32" i="24"/>
  <c r="D32" i="24"/>
  <c r="C25" i="24"/>
  <c r="C24" i="24"/>
  <c r="D35" i="24"/>
  <c r="B9" i="24"/>
  <c r="G35" i="24" l="1"/>
  <c r="E35" i="24"/>
  <c r="F35" i="24"/>
  <c r="G39" i="24"/>
  <c r="C23" i="24"/>
  <c r="D37" i="24" s="1"/>
  <c r="D45" i="24"/>
  <c r="G32" i="24"/>
  <c r="G38" i="24" l="1"/>
  <c r="H32" i="24"/>
  <c r="F37" i="24"/>
  <c r="F36" i="24" s="1"/>
  <c r="G37" i="24"/>
  <c r="G36" i="24" s="1"/>
  <c r="G40" i="24" s="1"/>
  <c r="G44" i="24" s="1"/>
  <c r="G46" i="24" s="1"/>
  <c r="G49" i="24" s="1"/>
  <c r="E37" i="24"/>
  <c r="E36" i="24" s="1"/>
  <c r="E40" i="24" s="1"/>
  <c r="E44" i="24" s="1"/>
  <c r="E46" i="24" s="1"/>
  <c r="E49" i="24" s="1"/>
  <c r="D36" i="24"/>
  <c r="D40" i="24" s="1"/>
  <c r="D44" i="24" s="1"/>
  <c r="D46" i="24" s="1"/>
  <c r="F40" i="24"/>
  <c r="F44" i="24" s="1"/>
  <c r="F46" i="24" s="1"/>
  <c r="F49" i="24" s="1"/>
  <c r="H38" i="24" l="1"/>
  <c r="I32" i="24"/>
  <c r="H35" i="24"/>
  <c r="H39" i="24"/>
  <c r="I39" i="24" s="1"/>
  <c r="D49" i="24"/>
  <c r="D47" i="24"/>
  <c r="H37" i="24"/>
  <c r="H36" i="24" l="1"/>
  <c r="E47" i="24"/>
  <c r="D50" i="24"/>
  <c r="H40" i="24"/>
  <c r="H44" i="24" s="1"/>
  <c r="H46" i="24" s="1"/>
  <c r="I38" i="24"/>
  <c r="J32" i="24"/>
  <c r="I35" i="24"/>
  <c r="I37" i="24"/>
  <c r="H49" i="24" l="1"/>
  <c r="J38" i="24"/>
  <c r="K32" i="24"/>
  <c r="J35" i="24"/>
  <c r="J37" i="24"/>
  <c r="F47" i="24"/>
  <c r="E50" i="24"/>
  <c r="I36" i="24"/>
  <c r="I40" i="24" s="1"/>
  <c r="I44" i="24" s="1"/>
  <c r="I46" i="24" s="1"/>
  <c r="J39" i="24"/>
  <c r="K39" i="24" s="1"/>
  <c r="I49" i="24" l="1"/>
  <c r="L39" i="24"/>
  <c r="J36" i="24"/>
  <c r="J40" i="24" s="1"/>
  <c r="J44" i="24" s="1"/>
  <c r="J46" i="24" s="1"/>
  <c r="J49" i="24" s="1"/>
  <c r="K38" i="24"/>
  <c r="L32" i="24"/>
  <c r="K35" i="24"/>
  <c r="K37" i="24"/>
  <c r="G47" i="24"/>
  <c r="F50" i="24"/>
  <c r="K36" i="24" l="1"/>
  <c r="K40" i="24" s="1"/>
  <c r="K44" i="24" s="1"/>
  <c r="K46" i="24" s="1"/>
  <c r="H47" i="24"/>
  <c r="G50" i="24"/>
  <c r="L38" i="24"/>
  <c r="M32" i="24"/>
  <c r="L35" i="24"/>
  <c r="L37" i="24"/>
  <c r="L36" i="24" s="1"/>
  <c r="K49" i="24" l="1"/>
  <c r="M38" i="24"/>
  <c r="M35" i="24"/>
  <c r="M37" i="24"/>
  <c r="M39" i="24"/>
  <c r="L40" i="24"/>
  <c r="L44" i="24" s="1"/>
  <c r="L46" i="24" s="1"/>
  <c r="L49" i="24" s="1"/>
  <c r="I47" i="24"/>
  <c r="H50" i="24"/>
  <c r="J47" i="24" l="1"/>
  <c r="I50" i="24"/>
  <c r="M36" i="24"/>
  <c r="M40" i="24" s="1"/>
  <c r="M44" i="24" s="1"/>
  <c r="M46" i="24" s="1"/>
  <c r="M49" i="24" l="1"/>
  <c r="D53" i="24" s="1"/>
  <c r="D54" i="24"/>
  <c r="K47" i="24"/>
  <c r="J50" i="24"/>
  <c r="L47" i="24" l="1"/>
  <c r="K50" i="24"/>
  <c r="M47" i="24" l="1"/>
  <c r="L50" i="24"/>
  <c r="D55" i="24" l="1"/>
  <c r="M50" i="24"/>
  <c r="D56" i="24"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<sst xmlns="http://schemas.openxmlformats.org/spreadsheetml/2006/main" count="1745" uniqueCount="794">
  <si>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</si>
  <si>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</si>
  <si>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</si>
  <si>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</si>
  <si>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</si>
  <si>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</si>
  <si>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</si>
  <si>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</si>
  <si>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</si>
  <si>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</si>
  <si>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</si>
  <si>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</si>
  <si>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</si>
  <si>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</si>
  <si>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</si>
  <si>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</si>
  <si>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</si>
  <si>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</si>
  <si>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</si>
  <si>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</si>
  <si>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</si>
  <si>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</si>
  <si>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</si>
  <si>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</si>
  <si>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</si>
  <si>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</si>
  <si>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</si>
  <si>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</si>
  <si>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</si>
  <si>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</si>
  <si>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</si>
  <si>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</si>
  <si>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</si>
  <si>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</si>
  <si>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</si>
  <si>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</si>
  <si>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</si>
  <si>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</si>
  <si>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</si>
  <si>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</si>
  <si>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</si>
  <si>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</si>
  <si>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</si>
  <si>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</si>
  <si>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</si>
  <si>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</si>
  <si>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</si>
  <si>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</si>
  <si>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</si>
  <si>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</si>
  <si>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</si>
  <si>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</si>
  <si>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</si>
  <si>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</si>
  <si>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</si>
  <si>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</si>
  <si>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</si>
  <si>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</si>
  <si>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</si>
  <si>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</si>
  <si>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</si>
  <si>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</si>
  <si>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</si>
  <si>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</si>
  <si>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</si>
  <si>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</si>
  <si>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</si>
  <si>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</si>
  <si>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</si>
  <si>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</si>
  <si>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</si>
  <si>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</si>
  <si>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</si>
  <si>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</si>
  <si>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</si>
  <si>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</si>
  <si>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</si>
  <si>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</si>
  <si>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</si>
  <si>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</si>
  <si>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</si>
  <si>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</si>
  <si>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</si>
  <si>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</si>
  <si>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</si>
  <si>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</si>
  <si>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</si>
  <si>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</si>
  <si>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</si>
  <si>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</si>
  <si>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</si>
  <si>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</si>
  <si>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</si>
  <si>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</si>
  <si>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</si>
  <si>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</si>
  <si>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</si>
  <si>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</si>
  <si>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</si>
  <si>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</si>
  <si>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</si>
  <si>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</si>
  <si>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</si>
  <si>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</si>
  <si>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</si>
  <si>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</si>
  <si>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</si>
  <si>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</si>
  <si>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</si>
  <si>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</si>
  <si>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</si>
  <si>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</si>
  <si>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</si>
  <si>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</si>
  <si>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</si>
  <si>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</si>
  <si>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</si>
  <si>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</si>
  <si>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</si>
  <si>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</si>
  <si>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</si>
  <si>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</si>
  <si>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</si>
  <si>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</si>
  <si>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</si>
  <si>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</si>
  <si>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</si>
  <si>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</si>
  <si>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</si>
  <si>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</si>
  <si>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</si>
  <si>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</si>
  <si>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</si>
  <si>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</si>
  <si>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</si>
  <si>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</si>
  <si>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</si>
  <si>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</si>
  <si>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</si>
  <si>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</si>
  <si>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</si>
  <si>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</si>
  <si>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</si>
  <si>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</si>
  <si>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</si>
  <si>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</si>
  <si>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</si>
  <si>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</si>
  <si>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</si>
  <si>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</si>
  <si>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</si>
  <si>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</si>
  <si>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</si>
  <si>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</si>
  <si>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</si>
  <si>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</si>
  <si>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</si>
  <si>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</si>
  <si>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</si>
  <si>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</si>
  <si>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</si>
  <si>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</si>
  <si>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</si>
  <si>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</si>
  <si>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</si>
  <si>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</si>
  <si>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</si>
  <si>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</si>
  <si>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</si>
  <si>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</si>
  <si>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</si>
  <si>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</si>
  <si>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</si>
  <si>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</si>
  <si>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</si>
  <si>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</si>
  <si>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</si>
  <si>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</si>
  <si>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</si>
  <si>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</si>
  <si>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</si>
  <si>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</si>
  <si>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</si>
  <si>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</si>
  <si>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</si>
  <si>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</si>
  <si>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</si>
  <si>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</si>
  <si>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</si>
  <si>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</si>
  <si>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</si>
  <si>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</si>
  <si>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</si>
  <si>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</si>
  <si>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</si>
  <si>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</si>
  <si>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</si>
  <si>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</si>
  <si>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</si>
  <si>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</si>
  <si>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</si>
  <si>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</si>
  <si>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</si>
  <si>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</si>
  <si>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</si>
  <si>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</si>
  <si>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</si>
  <si>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</si>
  <si>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</si>
  <si>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</si>
  <si>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</si>
  <si>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</si>
  <si>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</si>
  <si>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</si>
  <si>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</si>
  <si>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</si>
  <si>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</si>
  <si>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</si>
  <si>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</si>
  <si>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</si>
  <si>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</si>
  <si>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</si>
  <si>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</si>
  <si>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</si>
  <si>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</si>
  <si>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</si>
  <si>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</si>
  <si>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</si>
  <si>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</si>
  <si>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</si>
  <si>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</si>
  <si>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</si>
  <si>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</si>
  <si>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</si>
  <si>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</si>
  <si>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</si>
  <si>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</si>
  <si>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</si>
  <si>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</si>
  <si>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</si>
  <si>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</si>
  <si>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</si>
  <si>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</si>
  <si>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</si>
  <si>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</si>
  <si>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</si>
  <si>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</si>
  <si>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</si>
  <si>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</si>
  <si>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</si>
  <si>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</si>
  <si>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</si>
  <si>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</si>
  <si>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</si>
  <si>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</si>
  <si>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</si>
  <si>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</si>
  <si>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</si>
  <si>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</si>
  <si>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</si>
  <si>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</si>
  <si>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</si>
  <si>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</si>
  <si>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</si>
  <si>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</si>
  <si>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</si>
  <si>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</si>
  <si>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</si>
  <si>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</si>
  <si>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</si>
  <si>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</si>
  <si>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</si>
  <si>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</si>
  <si>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</si>
  <si>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</si>
  <si>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</si>
  <si>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</si>
  <si>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</si>
  <si>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</si>
  <si>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</si>
  <si>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</si>
  <si>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</si>
  <si>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</si>
  <si>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</si>
  <si>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</si>
  <si>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</si>
  <si>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</si>
  <si>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</si>
  <si>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</si>
  <si>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</si>
  <si>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</si>
  <si>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</si>
  <si>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</si>
  <si>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</si>
  <si>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</si>
  <si>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</si>
  <si>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</si>
  <si>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</si>
  <si>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</si>
  <si>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</si>
  <si>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</si>
  <si>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</si>
  <si>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</si>
  <si>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</si>
  <si>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</si>
  <si>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</si>
  <si>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</si>
  <si>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</si>
  <si>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</si>
  <si>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</si>
  <si>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</si>
  <si>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</si>
  <si>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</si>
  <si>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</si>
  <si>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</si>
  <si>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</si>
  <si>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</si>
  <si>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</si>
  <si>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</si>
  <si>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</si>
  <si>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</si>
  <si>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</si>
  <si>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</si>
  <si>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</si>
  <si>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</si>
  <si>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</si>
  <si>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</si>
  <si>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</si>
  <si>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</si>
  <si>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</si>
  <si>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</si>
  <si>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</si>
  <si>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</si>
  <si>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</si>
  <si>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</si>
  <si>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</si>
  <si>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</si>
  <si>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</si>
  <si>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</si>
  <si>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</si>
  <si>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</si>
  <si>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</si>
  <si>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</si>
  <si>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</si>
  <si>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</si>
  <si>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</si>
  <si>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</si>
  <si>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</si>
  <si>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</si>
  <si>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</si>
  <si>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</si>
  <si>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</si>
  <si>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</si>
  <si>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</si>
  <si>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</si>
  <si>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</si>
  <si>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</si>
  <si>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</si>
  <si>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</si>
  <si>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</si>
  <si>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</si>
  <si>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</si>
  <si>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</si>
  <si>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</si>
  <si>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</si>
  <si>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</si>
  <si>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</si>
  <si>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</si>
  <si>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</si>
  <si>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</si>
  <si>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</si>
  <si>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</si>
  <si>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</si>
  <si>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</si>
  <si>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</si>
  <si>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</si>
  <si>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</si>
  <si>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</si>
  <si>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</si>
  <si>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</si>
  <si>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</si>
  <si>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</si>
  <si>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</si>
  <si>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</si>
  <si>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</si>
  <si>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</si>
  <si>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</si>
  <si>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</si>
  <si>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</si>
  <si>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</si>
  <si>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</si>
  <si>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</si>
  <si>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</si>
  <si>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</si>
  <si>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</si>
  <si>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</si>
  <si>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</si>
  <si>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</si>
  <si>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</si>
  <si>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</si>
  <si>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</si>
  <si>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</si>
  <si>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</si>
  <si>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</si>
  <si>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</si>
  <si>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</si>
  <si>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 xml:space="preserve">нет </t>
  </si>
  <si>
    <t>не требуется</t>
  </si>
  <si>
    <t>Локальный сметный расчет</t>
  </si>
  <si>
    <t xml:space="preserve">Обеспечение надежности электроснабжения потребителей; Снижение потерь электрической энергии </t>
  </si>
  <si>
    <t>повышение эксплуатационной надежности и безопасности энергоснабжения потребителей</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</si>
  <si>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</si>
  <si>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</si>
  <si>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</si>
  <si>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Год 2018</t>
  </si>
  <si>
    <t xml:space="preserve">Обеспечение надежности электроснабжения потребителей;  Снижение потерь электрической энергии; Обновление основных фондов </t>
  </si>
  <si>
    <t>одноцепная</t>
  </si>
  <si>
    <t>ВЛ</t>
  </si>
  <si>
    <t>реконструкция</t>
  </si>
  <si>
    <t>ж/б типа СВ-95</t>
  </si>
  <si>
    <t>Реконструкция</t>
  </si>
  <si>
    <t>бюджетного финансирования нет</t>
  </si>
  <si>
    <t>Договора на технологическое присоединение к электрическим сетям не предусмотрены.</t>
  </si>
  <si>
    <t>ВЛИ</t>
  </si>
  <si>
    <t>нд</t>
  </si>
  <si>
    <t>Год 2019</t>
  </si>
  <si>
    <t>Год 2017</t>
  </si>
  <si>
    <t xml:space="preserve"> по состоянию на 01.01.2016года (N-1)</t>
  </si>
  <si>
    <t>по состоянию на 01.01.2018года X</t>
  </si>
  <si>
    <t>План (факт) года (N-1) 2016</t>
  </si>
  <si>
    <t>местного</t>
  </si>
  <si>
    <t>Сметная стоимость проекта в ценах 2019 года с НДС, млн. руб.</t>
  </si>
  <si>
    <t>локально-сметный расчет</t>
  </si>
  <si>
    <t>Деревянные на ж/б приставках</t>
  </si>
  <si>
    <t>от «__» _____ 20___ г. №___</t>
  </si>
  <si>
    <t>от «__» _____ 20__ г. №___</t>
  </si>
  <si>
    <t>АС-50</t>
  </si>
  <si>
    <t xml:space="preserve"> Белорецкий район</t>
  </si>
  <si>
    <t xml:space="preserve">ВЛИ-0,4 кВ от КТП-100/27,5/0,4 кВ КЖД до д.Карталы,Тихий Ключ </t>
  </si>
  <si>
    <t>2022 г</t>
  </si>
  <si>
    <t>2022</t>
  </si>
  <si>
    <t>Белорецкий район, Республика Башкортостан</t>
  </si>
  <si>
    <t xml:space="preserve">Реконструкция ВЛ-0,4 кВ от КТП-100/27,5/0,4 кВ КЖД до д.Карталы,Тихий Ключ 3,7 км изменения на 0 км  </t>
  </si>
  <si>
    <t>3,65 млн.руб.</t>
  </si>
  <si>
    <t>-</t>
  </si>
  <si>
    <r>
      <t xml:space="preserve">Год раскрытия информации:   </t>
    </r>
    <r>
      <rPr>
        <b/>
        <u/>
        <sz val="12"/>
        <rFont val="Times New Roman"/>
        <family val="1"/>
        <charset val="204"/>
      </rPr>
      <t xml:space="preserve"> 2022 </t>
    </r>
    <r>
      <rPr>
        <b/>
        <sz val="12"/>
        <rFont val="Times New Roman"/>
        <family val="1"/>
        <charset val="204"/>
      </rPr>
      <t xml:space="preserve"> год</t>
    </r>
  </si>
  <si>
    <t>ГУП "Региональные Электрические Сети" РБ</t>
  </si>
  <si>
    <t>ГУП "Региональные Электрическте Сети" РБ</t>
  </si>
  <si>
    <t>Год раскрытия информации: _2022  год</t>
  </si>
  <si>
    <r>
      <t xml:space="preserve">                                                                                                                                                                                                                                                                                                                                                                     </t>
    </r>
    <r>
      <rPr>
        <b/>
        <u/>
        <sz val="14"/>
        <color theme="1"/>
        <rFont val="Times New Roman"/>
        <family val="1"/>
        <charset val="204"/>
      </rPr>
      <t>ГУП "Региональные Электрические Сети" РБ</t>
    </r>
  </si>
  <si>
    <r>
      <t xml:space="preserve">Год раскрытия информации: </t>
    </r>
    <r>
      <rPr>
        <b/>
        <u/>
        <sz val="12"/>
        <rFont val="Times New Roman"/>
        <family val="1"/>
        <charset val="204"/>
      </rPr>
      <t xml:space="preserve"> 2022 год</t>
    </r>
  </si>
  <si>
    <t xml:space="preserve">ВЛ-0,4 кВ от КТП-100/27,5/0,4 кВ КЖД до д.Карталы,Тихий Ключ </t>
  </si>
  <si>
    <t>Год раскрытия информации:   2022  год</t>
  </si>
  <si>
    <r>
      <t>Год раскрытия информации: _</t>
    </r>
    <r>
      <rPr>
        <b/>
        <u/>
        <sz val="12"/>
        <rFont val="Times New Roman"/>
        <family val="1"/>
        <charset val="204"/>
      </rPr>
      <t>2022</t>
    </r>
    <r>
      <rPr>
        <b/>
        <sz val="12"/>
        <rFont val="Times New Roman"/>
        <family val="1"/>
        <charset val="204"/>
      </rPr>
      <t>_ год</t>
    </r>
  </si>
  <si>
    <r>
      <t>Год раскрытия информации:</t>
    </r>
    <r>
      <rPr>
        <b/>
        <u/>
        <sz val="12"/>
        <rFont val="Times New Roman"/>
        <family val="1"/>
        <charset val="204"/>
      </rPr>
      <t xml:space="preserve">   2022   год</t>
    </r>
  </si>
  <si>
    <r>
      <t xml:space="preserve">Год раскрытия информации: </t>
    </r>
    <r>
      <rPr>
        <b/>
        <u/>
        <sz val="12"/>
        <rFont val="Times New Roman"/>
        <family val="1"/>
        <charset val="204"/>
      </rPr>
      <t>2022  год</t>
    </r>
  </si>
  <si>
    <t>ГУП "Региональные Сети" РБ</t>
  </si>
  <si>
    <t>ГУП "РЭС" РБ</t>
  </si>
  <si>
    <r>
      <t xml:space="preserve">Реконструкция ВЛ-0,4 кВ от КТП-100/27,5/0,4 кВ КЖД до д.Карталы,Тихий Ключ </t>
    </r>
    <r>
      <rPr>
        <b/>
        <u/>
        <sz val="14"/>
        <rFont val="Times New Roman"/>
        <family val="1"/>
        <charset val="204"/>
      </rPr>
      <t xml:space="preserve">3,7 </t>
    </r>
    <r>
      <rPr>
        <b/>
        <u/>
        <sz val="14"/>
        <color theme="1"/>
        <rFont val="Times New Roman"/>
        <family val="1"/>
        <charset val="204"/>
      </rPr>
      <t xml:space="preserve">км изменения на 0 км  </t>
    </r>
  </si>
  <si>
    <r>
      <t xml:space="preserve">Реконструкция ВЛ-0,4 кВ от КТП-100/27,5/0,4 кВ КЖД до д.Карталы,Тихий Ключ </t>
    </r>
    <r>
      <rPr>
        <sz val="14"/>
        <rFont val="Times New Roman"/>
        <family val="1"/>
        <charset val="204"/>
      </rPr>
      <t>3,7</t>
    </r>
    <r>
      <rPr>
        <sz val="14"/>
        <color theme="1"/>
        <rFont val="Times New Roman"/>
        <family val="1"/>
        <charset val="204"/>
      </rPr>
      <t xml:space="preserve"> км изменения на 0 км  </t>
    </r>
  </si>
  <si>
    <r>
      <t xml:space="preserve">Реконструкция ВЛ-0,4 кВ от КТП-100/27,5/0,4 кВ КЖД до д.Карталы,Тихий Ключ </t>
    </r>
    <r>
      <rPr>
        <b/>
        <u/>
        <sz val="12"/>
        <rFont val="Times New Roman"/>
        <family val="1"/>
        <charset val="204"/>
      </rPr>
      <t>3,7</t>
    </r>
    <r>
      <rPr>
        <b/>
        <u/>
        <sz val="12"/>
        <color rgb="FFFF0000"/>
        <rFont val="Times New Roman"/>
        <family val="1"/>
        <charset val="204"/>
      </rPr>
      <t xml:space="preserve"> </t>
    </r>
    <r>
      <rPr>
        <b/>
        <u/>
        <sz val="12"/>
        <color theme="1"/>
        <rFont val="Times New Roman"/>
        <family val="1"/>
        <charset val="204"/>
      </rPr>
      <t xml:space="preserve">км изменения на 0 км  </t>
    </r>
  </si>
  <si>
    <r>
      <t xml:space="preserve">Реконструкция ВЛ-0,4 кВ от КТП-100/27,5/0,4 кВ КЖД до д.Карталы,Тихий Ключ </t>
    </r>
    <r>
      <rPr>
        <b/>
        <u/>
        <sz val="14"/>
        <rFont val="Times New Roman"/>
        <family val="1"/>
        <charset val="204"/>
      </rPr>
      <t>3,7</t>
    </r>
    <r>
      <rPr>
        <b/>
        <u/>
        <sz val="14"/>
        <color theme="1"/>
        <rFont val="Times New Roman"/>
        <family val="1"/>
        <charset val="204"/>
      </rPr>
      <t xml:space="preserve"> км изменения на 0 км   </t>
    </r>
  </si>
  <si>
    <r>
      <t xml:space="preserve">Реконструкция ВЛ-0,4 кВ от КТП-100/27,5/0,4 кВ КЖД до д.Карталы,Тихий Ключ </t>
    </r>
    <r>
      <rPr>
        <b/>
        <u/>
        <sz val="12"/>
        <rFont val="Times New Roman"/>
        <family val="1"/>
        <charset val="204"/>
      </rPr>
      <t>3,7</t>
    </r>
    <r>
      <rPr>
        <b/>
        <u/>
        <sz val="12"/>
        <color theme="1"/>
        <rFont val="Times New Roman"/>
        <family val="1"/>
        <charset val="204"/>
      </rPr>
      <t xml:space="preserve"> км изменения на 0 км  </t>
    </r>
  </si>
  <si>
    <r>
      <t>Реконструкция ВЛ-0,4 кВ от КТП-100/27,5/0,4 кВ КЖД до д.Карталы,Тихий Ключ</t>
    </r>
    <r>
      <rPr>
        <b/>
        <u/>
        <sz val="14"/>
        <rFont val="Times New Roman"/>
        <family val="1"/>
        <charset val="204"/>
      </rPr>
      <t xml:space="preserve"> 3,7</t>
    </r>
    <r>
      <rPr>
        <b/>
        <u/>
        <sz val="14"/>
        <color theme="1"/>
        <rFont val="Times New Roman"/>
        <family val="1"/>
        <charset val="204"/>
      </rPr>
      <t xml:space="preserve"> км изменения на 0 км  </t>
    </r>
  </si>
  <si>
    <r>
      <t>Реконструкция ВЛ-0,4 кВ от КТП-100/27,5/0,4 кВ КЖД до д.Карталы,Тихий Ключ</t>
    </r>
    <r>
      <rPr>
        <sz val="14"/>
        <rFont val="Times New Roman"/>
        <family val="1"/>
        <charset val="204"/>
      </rPr>
      <t xml:space="preserve"> 3,7</t>
    </r>
    <r>
      <rPr>
        <sz val="14"/>
        <color theme="1"/>
        <rFont val="Times New Roman"/>
        <family val="1"/>
        <charset val="204"/>
      </rPr>
      <t xml:space="preserve"> км изменения на 0 км  </t>
    </r>
  </si>
  <si>
    <r>
      <t>Реконструкция ВЛ-0,4 кВ от КТП-100/27,5/0,4 кВ КЖД до д.Карталы,Тихий Ключ</t>
    </r>
    <r>
      <rPr>
        <b/>
        <u/>
        <sz val="14"/>
        <rFont val="Times New Roman"/>
        <family val="1"/>
        <charset val="204"/>
      </rPr>
      <t xml:space="preserve"> 3,7</t>
    </r>
    <r>
      <rPr>
        <b/>
        <u/>
        <sz val="14"/>
        <color rgb="FFFF0000"/>
        <rFont val="Times New Roman"/>
        <family val="1"/>
        <charset val="204"/>
      </rPr>
      <t xml:space="preserve"> </t>
    </r>
    <r>
      <rPr>
        <b/>
        <u/>
        <sz val="14"/>
        <color theme="1"/>
        <rFont val="Times New Roman"/>
        <family val="1"/>
        <charset val="204"/>
      </rPr>
      <t xml:space="preserve">км изменения на 0 км  </t>
    </r>
  </si>
  <si>
    <t>Год раскрытия информации: 2022</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</si>
  <si>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</si>
  <si>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</si>
  <si>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</si>
  <si>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</si>
  <si>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</si>
  <si>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</si>
  <si>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</si>
  <si>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</si>
  <si>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</si>
  <si>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</si>
  <si>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</si>
  <si>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</si>
  <si>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</si>
  <si>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</si>
  <si>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</si>
  <si>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</si>
  <si>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</si>
  <si>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</si>
  <si>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</si>
  <si>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</si>
  <si>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</si>
  <si>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</si>
  <si>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</si>
  <si>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</si>
  <si>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</si>
  <si>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</si>
  <si>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</si>
  <si>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t>
  </si>
  <si>
    <t>Срок окупаемости (PP)</t>
  </si>
  <si>
    <t>лет</t>
  </si>
  <si>
    <t>Дисконтированный срок окупаемости (DРP)</t>
  </si>
  <si>
    <t>L_БГЭС_1.2.2.1.9</t>
  </si>
  <si>
    <t xml:space="preserve">                                                                                                                                                                                       L_БГЭС_1.2.2.1.9</t>
  </si>
  <si>
    <t>Приложение № 2</t>
  </si>
  <si>
    <t>Утверждено приказом № 421 от 4 августа 2020 г. Минстроя РФ</t>
  </si>
  <si>
    <t>СОГЛАСОВАНО:</t>
  </si>
  <si>
    <t>УТВЕРЖДАЮ:</t>
  </si>
  <si>
    <t>"_____" ________________ 2022 года</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</si>
  <si>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</si>
  <si>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</si>
  <si>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</si>
  <si>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"ГРАНД-Смета 2021"</t>
  </si>
  <si>
    <t>(наименование стройки)</t>
  </si>
  <si>
    <t>(наименование объекта капитального строительства)</t>
  </si>
  <si>
    <t xml:space="preserve">ЛОКАЛЬНЫЙ СМЕТНЫЙ РАСЧЕТ (СМЕТА) № </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</si>
  <si>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</si>
  <si>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</si>
  <si>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</si>
  <si>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</si>
  <si>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</si>
  <si>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</si>
  <si>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</si>
  <si>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</si>
  <si>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</si>
  <si>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</si>
  <si>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</si>
  <si>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</si>
  <si>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</si>
  <si>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</si>
  <si>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чел.час.</t>
  </si>
  <si>
    <t>оборудования</t>
  </si>
  <si>
    <t>(0)</t>
  </si>
  <si>
    <t>Нормативные затраты труда машинистов</t>
  </si>
  <si>
    <t>прочих затрат</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</si>
  <si>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</si>
  <si>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</si>
  <si>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</si>
  <si>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</si>
  <si>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</si>
  <si>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</si>
  <si>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</si>
  <si>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</si>
  <si>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</si>
  <si>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</si>
  <si>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</si>
  <si>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</si>
  <si>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Демонтажные работы.</t>
  </si>
  <si>
    <t>ТЕР33-04-042-01</t>
  </si>
  <si>
    <t>Демонтаж опор ВЛ 0,38-10 кВ: без приставок одностоечных</t>
  </si>
  <si>
    <t>1 опора</t>
  </si>
  <si>
    <t>ОТ</t>
  </si>
  <si>
    <t>19,5</t>
  </si>
  <si>
    <t>ЭМ</t>
  </si>
  <si>
    <t>в т.ч. ОТм</t>
  </si>
  <si>
    <t>ЗТ</t>
  </si>
  <si>
    <t>чел.-ч</t>
  </si>
  <si>
    <t>0,81</t>
  </si>
  <si>
    <t>52,65</t>
  </si>
  <si>
    <t>ЗТм</t>
  </si>
  <si>
    <t>0,44</t>
  </si>
  <si>
    <t>28,6</t>
  </si>
  <si>
    <t>Итого по расценке</t>
  </si>
  <si>
    <t>ФОТ</t>
  </si>
  <si>
    <t>Приказ № 812/пр от 21.12.2020 Прил. п.27</t>
  </si>
  <si>
    <t>НР Линии электропередачи</t>
  </si>
  <si>
    <t>103</t>
  </si>
  <si>
    <t>Приказ № 774/пр от 11.12.2020 Прил. п.27, Приказ № 774/пр от 11.12.2020 п.16</t>
  </si>
  <si>
    <t>СП Линии электропередачи</t>
  </si>
  <si>
    <t>60</t>
  </si>
  <si>
    <t>0,85</t>
  </si>
  <si>
    <t>51</t>
  </si>
  <si>
    <t>Всего по позиции</t>
  </si>
  <si>
    <t>ТЕР33-04-040-01</t>
  </si>
  <si>
    <t>Демонтаж: 3-х проводов ВЛ 0,38 кВ</t>
  </si>
  <si>
    <t>1 опора (3 провода)</t>
  </si>
  <si>
    <t>1,27</t>
  </si>
  <si>
    <t>82,55</t>
  </si>
  <si>
    <t>0,35</t>
  </si>
  <si>
    <t>22,75</t>
  </si>
  <si>
    <t>Итоги по разделу 1 Демонтажные работы. :</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</si>
  <si>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</si>
  <si>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</si>
  <si>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</si>
  <si>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</si>
  <si>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</si>
  <si>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Строительные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</si>
  <si>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</si>
  <si>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</si>
  <si>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</si>
  <si>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</si>
  <si>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сметная прибыль</t>
  </si>
  <si>
    <t xml:space="preserve">     Итого ФОТ (справочно)</t>
  </si>
  <si>
    <t xml:space="preserve">     Итого накладные расходы (справочно)</t>
  </si>
  <si>
    <t xml:space="preserve">     Итого сметная прибыль (справочно)</t>
  </si>
  <si>
    <t xml:space="preserve">  Итого по разделу 1 Демонтажные работы.</t>
  </si>
  <si>
    <t>Раздел 2. Строительные работы.</t>
  </si>
  <si>
    <t>ТЕР33-04-003-01</t>
  </si>
  <si>
    <t>Установка железобетонных опор ВЛ 0,38; 6-10 кВ с траверсами без приставок: одностоечных</t>
  </si>
  <si>
    <t>М</t>
  </si>
  <si>
    <t>т</t>
  </si>
  <si>
    <t>шт.</t>
  </si>
  <si>
    <t>3,8</t>
  </si>
  <si>
    <t>0,78</t>
  </si>
  <si>
    <t>ТЕР33-04-003-02</t>
  </si>
  <si>
    <t>Установка железобетонных опор ВЛ 0,38; 6-10 кВ с траверсами без приставок: одностоечных с одним подкосом</t>
  </si>
  <si>
    <t>33</t>
  </si>
  <si>
    <t>7,9</t>
  </si>
  <si>
    <t>1,86</t>
  </si>
  <si>
    <t>ТССЦ-403-2118</t>
  </si>
  <si>
    <t>Стойка опоры: СВ 95-2 /бетон В25 (М350), объем 0,30 м3, расход ар-ры 82,58 кг/ (серия 3.407.1-143 вып.7)</t>
  </si>
  <si>
    <t>(Линии электропередачи)</t>
  </si>
  <si>
    <t>30</t>
  </si>
  <si>
    <t>ТССЦ-201-0778</t>
  </si>
  <si>
    <t>Прочие индивидуальные сварные конструкции, масса сборочной единицы: до 0,1 т (крепление подкоса У4)</t>
  </si>
  <si>
    <t>(Электротехнические установки на других объектах)</t>
  </si>
  <si>
    <t>ТССЦ-111-3165</t>
  </si>
  <si>
    <t>Лента крепления шириной 20 мм, толщиной 0,7 мм, длиной 50 м из нержавеющей стали (в пластмасовой коробке с кабельной бухтой) F207 (СИП)</t>
  </si>
  <si>
    <t>ТССЦ-111-3170</t>
  </si>
  <si>
    <t>Скрепа размером 20 мм NC20 (СИП)</t>
  </si>
  <si>
    <t>100 шт.</t>
  </si>
  <si>
    <t>ТССЦ-111-3138</t>
  </si>
  <si>
    <t>Комплект для простого анкерного крепления ЕА1500-3 в составе: кронштейн CS10.3, зажим РА1500</t>
  </si>
  <si>
    <t>компл.</t>
  </si>
  <si>
    <t>ТССЦ-111-0156</t>
  </si>
  <si>
    <t>Кронштейн анкерный (СИП), марка CA 1500</t>
  </si>
  <si>
    <t>ТССЦ-111-0145</t>
  </si>
  <si>
    <t>Зажим анкерный (СИП): DN 123</t>
  </si>
  <si>
    <t>ТССЦ-111-0142</t>
  </si>
  <si>
    <t>Зажим анкерный (СИП): PA 1500</t>
  </si>
  <si>
    <t>ТССЦ-101-1613</t>
  </si>
  <si>
    <t>Сталь круглая углеродистая обыкновенного качества марки ВСт3пс5-1 диаметром: 8 мм</t>
  </si>
  <si>
    <t>0,48</t>
  </si>
  <si>
    <t>ТССЦ-111-0133</t>
  </si>
  <si>
    <t>Зажим ответвительный с прокалыванием изоляции (СИП): Р2-95</t>
  </si>
  <si>
    <t>Прочие индивидуальные сварные конструкции, масса сборочной единицы: до 0,1 т (стяжка Г-11)</t>
  </si>
  <si>
    <t>ТССЦ-111-3161</t>
  </si>
  <si>
    <t>Хомут стяжной (СИП) Е778</t>
  </si>
  <si>
    <t>ТССЦ-509-5890</t>
  </si>
  <si>
    <t>Зажим: плашечный соединительный ПА 1-1</t>
  </si>
  <si>
    <t>ТССЦ-101-1614</t>
  </si>
  <si>
    <t>Сталь круглая углеродистая обыкновенного качества марки ВСт3пс5-1 диаметром: 16 мм</t>
  </si>
  <si>
    <t>ТЕР33-04-008-03</t>
  </si>
  <si>
    <t>Подвеска изолированных проводов ВЛ 0,38 кВ с помощью механизмов</t>
  </si>
  <si>
    <t>1 км изолированного провода с несколькими жилами при 30 опорах</t>
  </si>
  <si>
    <t>34,9</t>
  </si>
  <si>
    <t>5,6</t>
  </si>
  <si>
    <t>ТССЦ-502-0845</t>
  </si>
  <si>
    <t>Провода самонесущие изолированные для воздушных линий электропередачи с алюминиевыми жилами марки: СИП-2 3х70+1х54,6-0,6/1,0</t>
  </si>
  <si>
    <t>1000 м</t>
  </si>
  <si>
    <t>ТЕР33-04-013-01</t>
  </si>
  <si>
    <t>Устройство ответвлений от ВЛ 0,38 кВ к зданиям: с помощью механизмов при количестве проводов в ответвлении 1</t>
  </si>
  <si>
    <t>1 ответвление</t>
  </si>
  <si>
    <t>1,74</t>
  </si>
  <si>
    <t>104,4</t>
  </si>
  <si>
    <t>0,63</t>
  </si>
  <si>
    <t>37,8</t>
  </si>
  <si>
    <t>ТССЦ-502-0875</t>
  </si>
  <si>
    <t>Провода самонесущие изолированные для воздушных линий электропередачи с алюминиевыми жилами марки: СИП-4 2х16-0,6/1,0</t>
  </si>
  <si>
    <t>ТССЦ-502-0878</t>
  </si>
  <si>
    <t>Провода самонесущие изолированные для воздушных линий электропередачи с алюминиевыми жилами марки: СИП-4 4х16-0,6/1,0</t>
  </si>
  <si>
    <t>28</t>
  </si>
  <si>
    <t>ТЕР33-04-016-02</t>
  </si>
  <si>
    <t>Развозка конструкций и материалов опор ВЛ 0,38-10 кВ по трассе: одностоечных железобетонных опор</t>
  </si>
  <si>
    <t>29</t>
  </si>
  <si>
    <t>ТЕР33-04-016-05</t>
  </si>
  <si>
    <t>Развозка конструкций и материалов опор ВЛ 0,38-10 кВ по трассе: материалов оснастки одностоечных опор</t>
  </si>
  <si>
    <t>0,25</t>
  </si>
  <si>
    <t>0,14</t>
  </si>
  <si>
    <t>Итоги по разделу 2 Строительные работы. :</t>
  </si>
  <si>
    <t xml:space="preserve">               Материалы</t>
  </si>
  <si>
    <t xml:space="preserve">               материалы</t>
  </si>
  <si>
    <t xml:space="preserve">     Монтажные работы</t>
  </si>
  <si>
    <t xml:space="preserve">  Итого по разделу 2 Строительные работы.</t>
  </si>
  <si>
    <t>Итоги по смете:</t>
  </si>
  <si>
    <t>1 кв 2022 (СМР), Письмо Минстроя России от 07.02.2022 г. №4153-ИФ/09 прил.2</t>
  </si>
  <si>
    <t>7,87</t>
  </si>
  <si>
    <t>5,47</t>
  </si>
  <si>
    <t xml:space="preserve">  ВСЕГО по смете</t>
  </si>
  <si>
    <t>Составил:</t>
  </si>
  <si>
    <t>[должность, подпись (инициалы, фамилия)]</t>
  </si>
  <si>
    <t>Проверил:</t>
  </si>
  <si>
    <t>3,544 млн.руб.</t>
  </si>
  <si>
    <t>СИП-2 3х70+1х54,6</t>
  </si>
  <si>
    <r>
      <t xml:space="preserve">Реконструкция ВЛ-0,4 кВ от КТП-100/27,5/0,4 кВ до д.Карталы,Тихий Ключ с заменой провода АС-50 на СИП-2 3х70+1х54,6 и деревянных  опор на ж/б опоры СВ-95 в Белорецком районе РБ , протяженностью </t>
    </r>
    <r>
      <rPr>
        <sz val="12"/>
        <rFont val="Times New Roman"/>
        <family val="1"/>
        <charset val="204"/>
      </rPr>
      <t xml:space="preserve">3,15 </t>
    </r>
    <r>
      <rPr>
        <sz val="12"/>
        <color theme="1"/>
        <rFont val="Times New Roman"/>
        <family val="1"/>
        <charset val="204"/>
      </rPr>
      <t>км</t>
    </r>
  </si>
  <si>
    <t>Выполнен</t>
  </si>
  <si>
    <t xml:space="preserve">Реконструкция ВЛ-0,4 кВ от КТП-100/27,5/0,4 кВ КЖД до д.Карталы,Тихий Ключ 3,7 км  </t>
  </si>
  <si>
    <t>Запрос предложений в электронной форме</t>
  </si>
  <si>
    <t>Строительство местных линий электропередачи и связи</t>
  </si>
  <si>
    <t>№30889
№30848</t>
  </si>
  <si>
    <t>3585,00
3646,68</t>
  </si>
  <si>
    <t>ООО "Электросетьпроект"</t>
  </si>
  <si>
    <t>0789422022DP</t>
  </si>
  <si>
    <t>ЭТП РЕГИОН</t>
  </si>
  <si>
    <t>объем заключенного договора в ценах 2022 года с НДС, млн. руб.</t>
  </si>
  <si>
    <t>Реконструкция ВЛ-0,4кВ от КТП-100/27,5/0,4 кВ КЖД до д.Карталы, д.Тихий Ключ - 3,7 км.</t>
  </si>
  <si>
    <t>ФССЦпг-01-01-01-045</t>
  </si>
  <si>
    <t>Погрузо-разгрузочные работы при автомобильных перевозках: Погрузка прочих материалов, деталей (с использованием погрузчика)(Демонтированные провода, деревянные опоры )</t>
  </si>
  <si>
    <t>1 т груза</t>
  </si>
  <si>
    <t>(Погрузо-разгрузочные работы)</t>
  </si>
  <si>
    <t>Объем=0,253+0,065+18,2</t>
  </si>
  <si>
    <t>ФССЦпг-03-01-01-044</t>
  </si>
  <si>
    <t>Перевозка грузов автомобилями бортовыми грузоподъемностью до 15 т на расстояние: I класс груза до 44 км</t>
  </si>
  <si>
    <t>(Перевозка грузов автотранспортом)</t>
  </si>
  <si>
    <t>ФССЦпг-03-01-01-001</t>
  </si>
  <si>
    <t>Перевозка грузов автомобилями бортовыми грузоподъемностью до 15 т на расстояние: I класс груза до 1 км (опоры)</t>
  </si>
  <si>
    <t>ТЕР33-04-003-03</t>
  </si>
  <si>
    <t>Установка железобетонных опор ВЛ 0,38; 6-10 кВ с траверсами без приставок: одностоечных с двумя подкосами</t>
  </si>
  <si>
    <t>ТССЦ-111-3104
прим.</t>
  </si>
  <si>
    <t>Зажим ответвительный с прокалыванием изоляции (СИП): Р95 (Р150)</t>
  </si>
  <si>
    <t>ТССЦ-111-0139
прим.</t>
  </si>
  <si>
    <t>Зажим ответвительный с прокалыванием изоляции (СИП): P 645  (Р70)</t>
  </si>
  <si>
    <t>Объем=400 / 100</t>
  </si>
  <si>
    <t>ТЕР27-04-001-04</t>
  </si>
  <si>
    <t>Устройство подстилающих и выравнивающих слоев оснований: из щебня</t>
  </si>
  <si>
    <t>100 м3 материала основания (в плотном теле)</t>
  </si>
  <si>
    <t>Объем=0,3 / 100</t>
  </si>
  <si>
    <t>Приказ № 812/пр от 21.12.2020 Прил. п.21 (в ред. пр. № 636/пр от 02.09.2021)</t>
  </si>
  <si>
    <t>НР Автомобильные дороги</t>
  </si>
  <si>
    <t>Приказ № 774/пр от 11.12.2020 Прил. п.21, Приказ № 774/пр от 11.12.2020 п.16</t>
  </si>
  <si>
    <t>СП Автомобильные дороги</t>
  </si>
  <si>
    <t>ТССЦ-408-0046</t>
  </si>
  <si>
    <t>Щебень из гравия для строительных работ марка 800, фракция 10-20 мм</t>
  </si>
  <si>
    <t>м3</t>
  </si>
  <si>
    <t>(Автомобильные дороги)</t>
  </si>
  <si>
    <t>ТЕР33-02-001-06</t>
  </si>
  <si>
    <t>Установка сборных железобетонных фундаментов стаканного типа массой до 0,5 т</t>
  </si>
  <si>
    <t>100 м3 сборных железобетонных конструкций</t>
  </si>
  <si>
    <t>Объем=1,24 / 100</t>
  </si>
  <si>
    <t>Цена поставщика</t>
  </si>
  <si>
    <t>Фундаменты для опор лэп ОП-2</t>
  </si>
  <si>
    <t>шт</t>
  </si>
  <si>
    <t>Цена=38254/1,2</t>
  </si>
  <si>
    <t>ТЧ прил.33.4, п.3.17</t>
  </si>
  <si>
    <t>В охранной зоне ВЛ ОЗП=1,2; ЭМ=1,2 к расх.; ЗПМ=1,44; ТЗ=1,2; ТЗМ=1,44</t>
  </si>
  <si>
    <t>ТЕР33-04-011-01</t>
  </si>
  <si>
    <t>Подвеска проводов ВЛ 0,38 кВ на переходах через препятствия: автомобильные дороги 2 и 3 категории с линиями связи ВЛ  0,38 кВ</t>
  </si>
  <si>
    <t>1 переход</t>
  </si>
  <si>
    <t>ТЕР33-04-011-07</t>
  </si>
  <si>
    <t>Подвеска проводов ВЛ 10 кВ на переходах через препятствия: водные преграды</t>
  </si>
  <si>
    <t>ТССЦ-111-3202
прим.</t>
  </si>
  <si>
    <t>Зажим соединительный изолированный (СИП): MJPT 50  (MJPB -6-16)</t>
  </si>
  <si>
    <t>Объем=30 / 100</t>
  </si>
  <si>
    <t>ТССЦ-509-2973</t>
  </si>
  <si>
    <t>Проводник заземляющий ЗП-1</t>
  </si>
  <si>
    <t>Объем=33 / 100</t>
  </si>
  <si>
    <t>ТЕР33-04-016-04
прим.</t>
  </si>
  <si>
    <t>Развозка конструкций и материалов опор ВЛ 0,38-10 кВ по трассе: приставок железобетонных (ОП-2)</t>
  </si>
  <si>
    <t xml:space="preserve">     Итого</t>
  </si>
  <si>
    <t xml:space="preserve">     Уступка (коэффициент снижения 1,6914285%) по запросу предложений  0,9830857</t>
  </si>
  <si>
    <t xml:space="preserve">     НДС 20%</t>
  </si>
  <si>
    <t>(657,07)</t>
  </si>
  <si>
    <t>(550,76)</t>
  </si>
  <si>
    <t>(10,8)</t>
  </si>
  <si>
    <t>(6,22)</t>
  </si>
  <si>
    <t>243,2</t>
  </si>
  <si>
    <t>49,92</t>
  </si>
  <si>
    <t>165,9</t>
  </si>
  <si>
    <t>39,06</t>
  </si>
  <si>
    <t>12,11</t>
  </si>
  <si>
    <t>60,55</t>
  </si>
  <si>
    <t>3,01</t>
  </si>
  <si>
    <t>15,05</t>
  </si>
  <si>
    <t>24,19</t>
  </si>
  <si>
    <t>0,07257</t>
  </si>
  <si>
    <t>20,6</t>
  </si>
  <si>
    <t>0,0618</t>
  </si>
  <si>
    <t>147</t>
  </si>
  <si>
    <t>95</t>
  </si>
  <si>
    <t>80,75</t>
  </si>
  <si>
    <t>653,41</t>
  </si>
  <si>
    <t>8,102284</t>
  </si>
  <si>
    <t>248,68</t>
  </si>
  <si>
    <t>3,083632</t>
  </si>
  <si>
    <t>31</t>
  </si>
  <si>
    <t>32</t>
  </si>
  <si>
    <t>1,2</t>
  </si>
  <si>
    <t>1,44</t>
  </si>
  <si>
    <t>131,922</t>
  </si>
  <si>
    <t>25,4016</t>
  </si>
  <si>
    <t>34</t>
  </si>
  <si>
    <t>7,21</t>
  </si>
  <si>
    <t>21,63</t>
  </si>
  <si>
    <t>35</t>
  </si>
  <si>
    <t>16,5</t>
  </si>
  <si>
    <t>36</t>
  </si>
  <si>
    <t>37</t>
  </si>
  <si>
    <t>38</t>
  </si>
  <si>
    <t>40</t>
  </si>
  <si>
    <t>41</t>
  </si>
  <si>
    <t>42</t>
  </si>
  <si>
    <t>53,24</t>
  </si>
  <si>
    <t>58,08</t>
  </si>
  <si>
    <t>43</t>
  </si>
  <si>
    <t>22,5</t>
  </si>
  <si>
    <t>12,6</t>
  </si>
  <si>
    <t>44</t>
  </si>
  <si>
    <t>0,41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</si>
</sst>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00"/>
    <numFmt numFmtId="171" formatCode="0.0%"/>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b/>
      <u/>
      <sz val="11"/>
      <color theme="1"/>
      <name val="Times New Roman"/>
      <family val="1"/>
      <charset val="204"/>
    </font>
    <font>
      <b/>
      <sz val="16"/>
      <color theme="1"/>
      <name val="Times New Roman"/>
      <family val="1"/>
      <charset val="204"/>
    </font>
    <font>
      <sz val="10"/>
      <color theme="1"/>
      <name val="Times New Roman"/>
      <family val="1"/>
      <charset val="204"/>
    </font>
    <font>
      <b/>
      <u/>
      <sz val="14"/>
      <color rgb="FFFF0000"/>
      <name val="Times New Roman"/>
      <family val="1"/>
      <charset val="204"/>
    </font>
    <font>
      <b/>
      <u/>
      <sz val="12"/>
      <color rgb="FFFF0000"/>
      <name val="Times New Roman"/>
      <family val="1"/>
      <charset val="204"/>
    </font>
    <font>
      <b/>
      <u/>
      <sz val="14"/>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charset val="204"/>
    </font>
    <font>
      <sz val="8"/>
      <color rgb="FF000000"/>
      <name val="Arial"/>
      <charset val="204"/>
    </font>
    <font>
      <b/>
      <sz val="8"/>
      <color rgb="FF000000"/>
      <name val="Arial"/>
      <charset val="204"/>
    </font>
    <font>
      <i/>
      <sz val="8"/>
      <color rgb="FF000000"/>
      <name val="Arial"/>
      <charset val="204"/>
    </font>
    <font>
      <b/>
      <sz val="14"/>
      <color rgb="FF000000"/>
      <name val="Arial"/>
      <charset val="204"/>
    </font>
    <font>
      <b/>
      <sz val="9"/>
      <color rgb="FF000000"/>
      <name val="Arial"/>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xf numFmtId="0" fontId="73" fillId="0" borderId="0"/>
  </cellStyleXfs>
  <cellXfs count="50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4" fillId="0" borderId="1" xfId="45" applyFont="1"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1" fillId="0" borderId="24" xfId="2" applyFont="1" applyFill="1" applyBorder="1" applyAlignment="1">
      <alignment horizontal="justify"/>
    </xf>
    <xf numFmtId="0" fontId="41" fillId="0" borderId="25" xfId="2" applyFont="1" applyFill="1" applyBorder="1" applyAlignment="1">
      <alignment horizontal="justify"/>
    </xf>
    <xf numFmtId="0" fontId="41" fillId="0" borderId="27" xfId="2" applyFont="1" applyFill="1" applyBorder="1" applyAlignment="1">
      <alignment horizontal="justify" vertical="top" wrapText="1"/>
    </xf>
    <xf numFmtId="0" fontId="41" fillId="0" borderId="24"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4" fillId="0" borderId="1" xfId="0" applyFont="1" applyBorder="1" applyAlignment="1">
      <alignment horizontal="left" vertical="top" wrapText="1"/>
    </xf>
    <xf numFmtId="0" fontId="13" fillId="0" borderId="0" xfId="1" applyFont="1" applyAlignment="1">
      <alignment vertical="center"/>
    </xf>
    <xf numFmtId="0" fontId="10" fillId="0" borderId="0" xfId="1" applyFont="1" applyAlignment="1"/>
    <xf numFmtId="0" fontId="11" fillId="0" borderId="0" xfId="2" applyFont="1" applyFill="1" applyAlignment="1"/>
    <xf numFmtId="0" fontId="43" fillId="0" borderId="0" xfId="2" applyFont="1" applyFill="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6" xfId="2" applyFont="1" applyFill="1" applyBorder="1" applyAlignment="1">
      <alignment horizontal="justify"/>
    </xf>
    <xf numFmtId="0" fontId="48" fillId="0" borderId="1" xfId="0" applyFont="1" applyBorder="1" applyAlignment="1">
      <alignment vertical="top" wrapText="1"/>
    </xf>
    <xf numFmtId="0" fontId="48" fillId="0" borderId="1" xfId="0" applyFont="1" applyBorder="1" applyAlignment="1">
      <alignment vertical="center"/>
    </xf>
    <xf numFmtId="0" fontId="43" fillId="0" borderId="29" xfId="2" applyFont="1" applyFill="1" applyBorder="1" applyAlignment="1">
      <alignment horizontal="justify"/>
    </xf>
    <xf numFmtId="0" fontId="43" fillId="0" borderId="24" xfId="2" applyFont="1" applyFill="1" applyBorder="1" applyAlignment="1">
      <alignment horizontal="justify"/>
    </xf>
    <xf numFmtId="0" fontId="43" fillId="0" borderId="24" xfId="2" applyFont="1" applyFill="1" applyBorder="1" applyAlignment="1">
      <alignment vertical="top" wrapText="1"/>
    </xf>
    <xf numFmtId="0" fontId="43" fillId="0" borderId="26" xfId="2" applyFont="1" applyFill="1" applyBorder="1" applyAlignment="1">
      <alignment vertical="top" wrapText="1"/>
    </xf>
    <xf numFmtId="0" fontId="43" fillId="0" borderId="26" xfId="2" applyFont="1" applyFill="1" applyBorder="1" applyAlignment="1">
      <alignment horizontal="justify" vertical="top" wrapText="1"/>
    </xf>
    <xf numFmtId="0" fontId="11" fillId="0" borderId="24" xfId="2" applyFont="1" applyFill="1" applyBorder="1" applyAlignment="1">
      <alignment horizontal="justify" vertical="top" wrapText="1"/>
    </xf>
    <xf numFmtId="0" fontId="43" fillId="0" borderId="24" xfId="2" applyFont="1" applyFill="1" applyBorder="1" applyAlignment="1">
      <alignment horizontal="justify" vertical="top" wrapText="1"/>
    </xf>
    <xf numFmtId="0" fontId="43" fillId="0" borderId="25" xfId="2" applyFont="1" applyFill="1" applyBorder="1" applyAlignment="1">
      <alignment vertical="top" wrapText="1"/>
    </xf>
    <xf numFmtId="0" fontId="11" fillId="0" borderId="25" xfId="2" applyFont="1" applyFill="1" applyBorder="1" applyAlignment="1">
      <alignment vertical="top" wrapText="1"/>
    </xf>
    <xf numFmtId="0" fontId="11" fillId="0" borderId="28" xfId="2" applyFont="1" applyFill="1" applyBorder="1" applyAlignment="1">
      <alignment vertical="top" wrapText="1"/>
    </xf>
    <xf numFmtId="0" fontId="11" fillId="0" borderId="26" xfId="2" applyFont="1" applyFill="1" applyBorder="1" applyAlignment="1">
      <alignment vertical="top" wrapText="1"/>
    </xf>
    <xf numFmtId="0" fontId="43" fillId="0" borderId="25" xfId="2" applyFont="1" applyFill="1" applyBorder="1" applyAlignment="1">
      <alignment horizontal="left" vertical="center" wrapText="1"/>
    </xf>
    <xf numFmtId="0" fontId="43" fillId="0" borderId="25" xfId="2" applyFont="1" applyFill="1" applyBorder="1" applyAlignment="1">
      <alignment horizontal="center" vertical="center" wrapText="1"/>
    </xf>
    <xf numFmtId="0" fontId="11" fillId="0" borderId="26" xfId="2" applyFont="1" applyFill="1" applyBorder="1"/>
    <xf numFmtId="0" fontId="40" fillId="0" borderId="10" xfId="1" applyFont="1" applyBorder="1" applyAlignment="1">
      <alignment horizontal="center" vertical="center" wrapText="1"/>
    </xf>
    <xf numFmtId="0" fontId="40" fillId="0" borderId="0" xfId="1" applyFont="1" applyAlignment="1">
      <alignment horizontal="center" vertical="center" wrapText="1"/>
    </xf>
    <xf numFmtId="0" fontId="40" fillId="0" borderId="9" xfId="1" applyFont="1" applyBorder="1" applyAlignment="1">
      <alignment horizontal="center" vertical="center" wrapText="1"/>
    </xf>
    <xf numFmtId="0" fontId="4" fillId="0" borderId="0" xfId="1" applyFont="1" applyBorder="1" applyAlignment="1">
      <alignment horizontal="left" vertical="center" wrapText="1"/>
    </xf>
    <xf numFmtId="0" fontId="4" fillId="0" borderId="0" xfId="1" applyFont="1" applyAlignment="1">
      <alignment horizontal="left" vertical="center" wrapText="1"/>
    </xf>
    <xf numFmtId="0" fontId="4" fillId="0" borderId="1" xfId="1" applyFont="1" applyBorder="1" applyAlignment="1">
      <alignment horizontal="left" vertical="center" wrapText="1"/>
    </xf>
    <xf numFmtId="0" fontId="7" fillId="0" borderId="5" xfId="1" applyFont="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wrapText="1"/>
    </xf>
    <xf numFmtId="169" fontId="11" fillId="0" borderId="1" xfId="0" applyNumberFormat="1" applyFont="1" applyFill="1" applyBorder="1" applyAlignment="1">
      <alignment horizontal="center" vertical="center"/>
    </xf>
    <xf numFmtId="0" fontId="43" fillId="0" borderId="1" xfId="62" applyFont="1" applyBorder="1" applyAlignment="1">
      <alignment horizontal="center" vertical="center"/>
    </xf>
    <xf numFmtId="0" fontId="36" fillId="0" borderId="0" xfId="49" applyFont="1" applyFill="1" applyAlignment="1">
      <alignment horizontal="left" wrapText="1"/>
    </xf>
    <xf numFmtId="49" fontId="67" fillId="0" borderId="1" xfId="49" applyNumberFormat="1" applyFont="1" applyBorder="1" applyAlignment="1">
      <alignment horizontal="center" vertical="center" wrapText="1"/>
    </xf>
    <xf numFmtId="0" fontId="4" fillId="0" borderId="0" xfId="1" applyFont="1" applyAlignment="1">
      <alignment horizontal="center" vertical="center" wrapText="1"/>
    </xf>
    <xf numFmtId="0" fontId="40" fillId="0" borderId="10" xfId="1" applyFont="1" applyBorder="1" applyAlignment="1">
      <alignment horizontal="center" vertical="center" wrapText="1"/>
    </xf>
    <xf numFmtId="0" fontId="40" fillId="0" borderId="10" xfId="1" applyFont="1" applyBorder="1" applyAlignment="1">
      <alignment horizontal="center" vertical="center" wrapText="1"/>
    </xf>
    <xf numFmtId="1" fontId="67" fillId="0" borderId="1" xfId="49" applyNumberFormat="1" applyFont="1" applyBorder="1" applyAlignment="1">
      <alignment horizontal="center" vertical="center"/>
    </xf>
    <xf numFmtId="1" fontId="67" fillId="0" borderId="1" xfId="49" applyNumberFormat="1" applyFont="1" applyBorder="1" applyAlignment="1">
      <alignment horizontal="center" vertical="center" wrapText="1"/>
    </xf>
    <xf numFmtId="0" fontId="67" fillId="0" borderId="1" xfId="49" applyFont="1" applyBorder="1" applyAlignment="1">
      <alignment vertical="center" wrapText="1"/>
    </xf>
    <xf numFmtId="49" fontId="67" fillId="0" borderId="1" xfId="49" applyNumberFormat="1" applyFont="1" applyBorder="1" applyAlignment="1">
      <alignment horizontal="center" vertical="center"/>
    </xf>
    <xf numFmtId="0" fontId="67" fillId="0" borderId="0" xfId="49" applyFont="1" applyFill="1" applyAlignment="1">
      <alignment horizontal="center" vertical="center" wrapText="1"/>
    </xf>
    <xf numFmtId="167" fontId="67" fillId="0" borderId="1" xfId="49" applyNumberFormat="1" applyFont="1" applyBorder="1" applyAlignment="1">
      <alignment horizontal="center" vertical="center"/>
    </xf>
    <xf numFmtId="0" fontId="40" fillId="0" borderId="10" xfId="1" applyFont="1" applyBorder="1" applyAlignment="1">
      <alignment horizontal="center" vertical="center" wrapText="1"/>
    </xf>
    <xf numFmtId="0" fontId="43" fillId="0" borderId="1" xfId="2" applyFont="1" applyFill="1" applyBorder="1" applyAlignment="1">
      <alignment horizontal="center" vertical="center" wrapText="1"/>
    </xf>
    <xf numFmtId="0" fontId="12" fillId="0" borderId="1" xfId="1" applyFont="1" applyBorder="1" applyAlignment="1">
      <alignment horizontal="left" vertical="center"/>
    </xf>
    <xf numFmtId="0" fontId="43" fillId="0" borderId="9" xfId="1" applyFont="1" applyBorder="1" applyAlignment="1">
      <alignment horizontal="center" vertical="center" wrapText="1"/>
    </xf>
    <xf numFmtId="0" fontId="11" fillId="0" borderId="1" xfId="1" applyFont="1" applyBorder="1" applyAlignment="1">
      <alignment horizontal="left" vertical="center" wrapText="1"/>
    </xf>
    <xf numFmtId="0" fontId="11" fillId="0" borderId="1" xfId="0" applyNumberFormat="1" applyFont="1" applyFill="1" applyBorder="1" applyAlignment="1">
      <alignment horizontal="center" vertical="center"/>
    </xf>
    <xf numFmtId="2" fontId="46" fillId="0" borderId="1" xfId="49" applyNumberFormat="1" applyFont="1" applyBorder="1" applyAlignment="1">
      <alignment horizontal="center" vertical="center"/>
    </xf>
    <xf numFmtId="0" fontId="15" fillId="0" borderId="0" xfId="1" applyFont="1" applyAlignment="1" applyProtection="1">
      <alignment wrapText="1"/>
    </xf>
    <xf numFmtId="0" fontId="10" fillId="0" borderId="0" xfId="1" applyFont="1" applyProtection="1"/>
    <xf numFmtId="0" fontId="12" fillId="0" borderId="0" xfId="2" applyFont="1" applyAlignment="1" applyProtection="1">
      <alignment horizontal="right" vertical="center"/>
    </xf>
    <xf numFmtId="0" fontId="12" fillId="0" borderId="0" xfId="2" applyFont="1" applyAlignment="1" applyProtection="1">
      <alignment horizontal="right"/>
    </xf>
    <xf numFmtId="0" fontId="13" fillId="0" borderId="0" xfId="1" applyFont="1" applyAlignment="1" applyProtection="1">
      <alignment horizontal="left" vertical="center" wrapText="1"/>
    </xf>
    <xf numFmtId="0" fontId="43" fillId="0" borderId="0" xfId="0" applyFont="1" applyFill="1" applyAlignment="1" applyProtection="1">
      <alignment vertical="center"/>
    </xf>
    <xf numFmtId="0" fontId="5" fillId="0" borderId="0" xfId="1" applyFont="1" applyAlignment="1" applyProtection="1">
      <alignment horizontal="center" vertical="center" wrapText="1"/>
    </xf>
    <xf numFmtId="0" fontId="4" fillId="0" borderId="0" xfId="1" applyFont="1" applyFill="1" applyBorder="1" applyAlignment="1" applyProtection="1">
      <alignment horizontal="center" vertical="center" wrapText="1"/>
    </xf>
    <xf numFmtId="0" fontId="10" fillId="0" borderId="0" xfId="1" applyFont="1" applyBorder="1" applyProtection="1"/>
    <xf numFmtId="0" fontId="6" fillId="0" borderId="0" xfId="1" applyFont="1" applyProtection="1"/>
    <xf numFmtId="0" fontId="4" fillId="0" borderId="0" xfId="1" applyFont="1" applyAlignment="1" applyProtection="1">
      <alignment horizontal="center" vertical="center" wrapText="1"/>
    </xf>
    <xf numFmtId="0" fontId="1" fillId="0" borderId="0" xfId="50" applyAlignment="1" applyProtection="1">
      <alignment wrapText="1"/>
    </xf>
    <xf numFmtId="0" fontId="1" fillId="0" borderId="0" xfId="50" applyProtection="1"/>
    <xf numFmtId="0" fontId="60" fillId="0" borderId="0" xfId="50" applyFont="1" applyAlignment="1" applyProtection="1">
      <alignment vertical="center" wrapText="1"/>
    </xf>
    <xf numFmtId="0" fontId="40" fillId="0" borderId="0" xfId="50" applyFont="1" applyAlignment="1" applyProtection="1">
      <alignment horizontal="center" wrapText="1"/>
    </xf>
    <xf numFmtId="0" fontId="40" fillId="0" borderId="0" xfId="50" applyFont="1" applyAlignment="1" applyProtection="1">
      <alignment horizontal="center"/>
    </xf>
    <xf numFmtId="0" fontId="67" fillId="0" borderId="0" xfId="50" applyFont="1" applyAlignment="1" applyProtection="1">
      <alignment horizontal="center"/>
    </xf>
    <xf numFmtId="0" fontId="58" fillId="0" borderId="30" xfId="50" applyFont="1" applyBorder="1" applyAlignment="1" applyProtection="1">
      <alignment horizontal="center" vertical="center" wrapText="1"/>
    </xf>
    <xf numFmtId="0" fontId="58" fillId="0" borderId="30" xfId="50" applyFont="1" applyBorder="1" applyAlignment="1" applyProtection="1">
      <alignment horizontal="center" vertical="center"/>
    </xf>
    <xf numFmtId="0" fontId="46" fillId="0" borderId="0" xfId="50" applyFont="1" applyProtection="1"/>
    <xf numFmtId="0" fontId="1" fillId="0" borderId="0" xfId="50" applyAlignment="1" applyProtection="1"/>
    <xf numFmtId="0" fontId="57" fillId="0" borderId="0" xfId="50" applyFont="1" applyProtection="1"/>
    <xf numFmtId="0" fontId="56" fillId="0" borderId="30" xfId="50" applyFont="1" applyBorder="1" applyAlignment="1" applyProtection="1">
      <alignment vertical="center" wrapText="1"/>
    </xf>
    <xf numFmtId="170" fontId="56" fillId="0" borderId="30" xfId="50" applyNumberFormat="1" applyFont="1" applyFill="1" applyBorder="1" applyAlignment="1" applyProtection="1">
      <alignment horizontal="center" vertical="center"/>
    </xf>
    <xf numFmtId="0" fontId="0" fillId="0" borderId="0" xfId="0" applyProtection="1"/>
    <xf numFmtId="3" fontId="56" fillId="0" borderId="30" xfId="50" applyNumberFormat="1" applyFont="1" applyFill="1" applyBorder="1" applyAlignment="1" applyProtection="1">
      <alignment horizontal="center" vertical="center"/>
    </xf>
    <xf numFmtId="9" fontId="56" fillId="0" borderId="30" xfId="50" applyNumberFormat="1" applyFont="1" applyFill="1" applyBorder="1" applyAlignment="1" applyProtection="1">
      <alignment horizontal="center" vertical="center"/>
    </xf>
    <xf numFmtId="171" fontId="56" fillId="0" borderId="30" xfId="50" applyNumberFormat="1" applyFont="1" applyFill="1" applyBorder="1" applyAlignment="1" applyProtection="1">
      <alignment horizontal="center" vertical="center"/>
    </xf>
    <xf numFmtId="9" fontId="0" fillId="0" borderId="0" xfId="67" applyFont="1" applyProtection="1"/>
    <xf numFmtId="0" fontId="56" fillId="0" borderId="0" xfId="50" applyFont="1" applyBorder="1" applyAlignment="1" applyProtection="1">
      <alignment vertical="center" wrapText="1"/>
    </xf>
    <xf numFmtId="171" fontId="56" fillId="0" borderId="0" xfId="50" applyNumberFormat="1" applyFont="1" applyFill="1" applyBorder="1" applyAlignment="1" applyProtection="1">
      <alignment horizontal="center" vertical="center"/>
    </xf>
    <xf numFmtId="0" fontId="56" fillId="0" borderId="0" xfId="50" applyFont="1" applyBorder="1" applyProtection="1"/>
    <xf numFmtId="0" fontId="1" fillId="0" borderId="0" xfId="50" applyBorder="1" applyProtection="1"/>
    <xf numFmtId="0" fontId="58" fillId="25" borderId="30" xfId="50" applyFont="1" applyFill="1" applyBorder="1" applyAlignment="1" applyProtection="1">
      <alignment horizontal="left" vertical="center" wrapText="1"/>
    </xf>
    <xf numFmtId="0" fontId="58" fillId="25" borderId="30" xfId="50" applyFont="1" applyFill="1" applyBorder="1" applyAlignment="1" applyProtection="1">
      <alignment horizontal="center" vertical="center"/>
    </xf>
    <xf numFmtId="168" fontId="56" fillId="0" borderId="30" xfId="50" applyNumberFormat="1" applyFont="1" applyFill="1" applyBorder="1" applyAlignment="1" applyProtection="1">
      <alignment horizontal="center" vertical="center"/>
    </xf>
    <xf numFmtId="0" fontId="56" fillId="0" borderId="0" xfId="50" applyFont="1" applyBorder="1" applyAlignment="1" applyProtection="1">
      <alignment vertical="center"/>
    </xf>
    <xf numFmtId="0" fontId="56" fillId="0" borderId="0" xfId="50" applyFont="1" applyBorder="1" applyAlignment="1" applyProtection="1"/>
    <xf numFmtId="0" fontId="57" fillId="0" borderId="0" xfId="50" applyFont="1" applyBorder="1" applyProtection="1"/>
    <xf numFmtId="0" fontId="58" fillId="25" borderId="31" xfId="50" applyFont="1" applyFill="1" applyBorder="1" applyAlignment="1" applyProtection="1">
      <alignment horizontal="left" vertical="center" wrapText="1"/>
    </xf>
    <xf numFmtId="0" fontId="58" fillId="25" borderId="31" xfId="50" applyFont="1" applyFill="1" applyBorder="1" applyAlignment="1" applyProtection="1">
      <alignment horizontal="center" vertical="center"/>
    </xf>
    <xf numFmtId="0" fontId="58" fillId="26" borderId="30" xfId="50" applyFont="1" applyFill="1" applyBorder="1" applyAlignment="1" applyProtection="1">
      <alignment horizontal="left" vertical="center"/>
    </xf>
    <xf numFmtId="0" fontId="56" fillId="26" borderId="30" xfId="50" applyFont="1" applyFill="1" applyBorder="1" applyAlignment="1" applyProtection="1">
      <alignment horizontal="center" vertical="center"/>
    </xf>
    <xf numFmtId="170" fontId="58" fillId="0" borderId="30" xfId="50" applyNumberFormat="1" applyFont="1" applyFill="1" applyBorder="1" applyAlignment="1" applyProtection="1">
      <alignment horizontal="center" vertical="center"/>
    </xf>
    <xf numFmtId="170" fontId="58" fillId="26" borderId="30" xfId="50" applyNumberFormat="1" applyFont="1" applyFill="1" applyBorder="1" applyAlignment="1" applyProtection="1">
      <alignment horizontal="center" vertical="center"/>
    </xf>
    <xf numFmtId="0" fontId="71" fillId="0" borderId="0" xfId="50" applyFont="1" applyFill="1" applyProtection="1"/>
    <xf numFmtId="0" fontId="2" fillId="0" borderId="0" xfId="50" applyFont="1" applyFill="1" applyProtection="1"/>
    <xf numFmtId="0" fontId="2" fillId="26" borderId="0" xfId="50" applyFont="1" applyFill="1" applyProtection="1"/>
    <xf numFmtId="0" fontId="58" fillId="0" borderId="30" xfId="50" applyFont="1" applyBorder="1" applyAlignment="1" applyProtection="1">
      <alignment vertical="center" wrapText="1"/>
    </xf>
    <xf numFmtId="0" fontId="2" fillId="0" borderId="0" xfId="50" applyFont="1" applyProtection="1"/>
    <xf numFmtId="0" fontId="58" fillId="0" borderId="32" xfId="50" applyFont="1" applyBorder="1" applyAlignment="1" applyProtection="1">
      <alignment vertical="center" wrapText="1"/>
    </xf>
    <xf numFmtId="170" fontId="58" fillId="0" borderId="33" xfId="50" applyNumberFormat="1" applyFont="1" applyFill="1" applyBorder="1" applyAlignment="1" applyProtection="1">
      <alignment horizontal="center" vertical="center"/>
    </xf>
    <xf numFmtId="0" fontId="56" fillId="0" borderId="0" xfId="50" applyFont="1" applyAlignment="1" applyProtection="1">
      <alignment vertical="center" wrapText="1"/>
    </xf>
    <xf numFmtId="0" fontId="56" fillId="0" borderId="0" xfId="50" applyFont="1" applyAlignment="1" applyProtection="1">
      <alignment vertical="center"/>
    </xf>
    <xf numFmtId="0" fontId="56" fillId="0" borderId="0" xfId="50" applyFont="1" applyProtection="1"/>
    <xf numFmtId="0" fontId="56" fillId="0" borderId="0" xfId="50" applyFont="1" applyAlignment="1" applyProtection="1"/>
    <xf numFmtId="0" fontId="38" fillId="0" borderId="0" xfId="50" applyFont="1" applyProtection="1"/>
    <xf numFmtId="0" fontId="56" fillId="0" borderId="30" xfId="50" applyFont="1" applyFill="1" applyBorder="1" applyAlignment="1" applyProtection="1">
      <alignment horizontal="center" vertical="center"/>
    </xf>
    <xf numFmtId="0" fontId="1" fillId="0" borderId="0" xfId="50" applyAlignment="1" applyProtection="1">
      <alignment vertical="center"/>
    </xf>
    <xf numFmtId="170" fontId="56" fillId="26" borderId="30" xfId="50" applyNumberFormat="1" applyFont="1" applyFill="1" applyBorder="1" applyAlignment="1" applyProtection="1">
      <alignment horizontal="center" vertical="center"/>
    </xf>
    <xf numFmtId="170" fontId="57" fillId="0" borderId="30" xfId="50" applyNumberFormat="1" applyFont="1" applyBorder="1" applyAlignment="1" applyProtection="1">
      <alignment vertical="center"/>
    </xf>
    <xf numFmtId="170" fontId="1" fillId="0" borderId="30" xfId="50" applyNumberFormat="1" applyFont="1" applyBorder="1" applyAlignment="1" applyProtection="1">
      <alignment vertical="center"/>
    </xf>
    <xf numFmtId="0" fontId="58" fillId="0" borderId="0" xfId="50" applyFont="1" applyBorder="1" applyAlignment="1" applyProtection="1">
      <alignment vertical="center" wrapText="1"/>
    </xf>
    <xf numFmtId="3" fontId="58" fillId="0" borderId="0" xfId="50" applyNumberFormat="1" applyFont="1" applyFill="1" applyBorder="1" applyAlignment="1" applyProtection="1">
      <alignment horizontal="center" vertical="center"/>
    </xf>
    <xf numFmtId="0" fontId="1" fillId="0" borderId="0" xfId="50" applyBorder="1" applyAlignment="1" applyProtection="1">
      <alignment vertical="center"/>
    </xf>
    <xf numFmtId="0" fontId="58" fillId="25" borderId="30" xfId="50" applyFont="1" applyFill="1" applyBorder="1" applyAlignment="1" applyProtection="1">
      <alignment vertical="center" wrapText="1"/>
    </xf>
    <xf numFmtId="3" fontId="58" fillId="25" borderId="30" xfId="50" applyNumberFormat="1" applyFont="1" applyFill="1" applyBorder="1" applyAlignment="1" applyProtection="1">
      <alignment horizontal="center" vertical="center" wrapText="1"/>
    </xf>
    <xf numFmtId="0" fontId="58" fillId="0" borderId="0" xfId="50" applyFont="1" applyFill="1" applyBorder="1" applyAlignment="1" applyProtection="1">
      <alignment horizontal="center" vertical="center"/>
    </xf>
    <xf numFmtId="0" fontId="59" fillId="0" borderId="0" xfId="50" applyFont="1" applyBorder="1" applyAlignment="1" applyProtection="1">
      <alignment vertical="center"/>
    </xf>
    <xf numFmtId="0" fontId="58" fillId="0" borderId="30" xfId="50" applyFont="1" applyBorder="1" applyAlignment="1" applyProtection="1">
      <alignment horizontal="left" vertical="center" wrapText="1"/>
    </xf>
    <xf numFmtId="0" fontId="38" fillId="0" borderId="0" xfId="50" applyFont="1" applyBorder="1" applyAlignment="1" applyProtection="1">
      <alignment vertical="center"/>
    </xf>
    <xf numFmtId="0" fontId="57" fillId="0" borderId="0" xfId="50" applyFont="1" applyBorder="1" applyAlignment="1" applyProtection="1">
      <alignment vertical="center"/>
    </xf>
    <xf numFmtId="0" fontId="38" fillId="0" borderId="0" xfId="50" applyFont="1" applyAlignment="1" applyProtection="1">
      <alignment wrapText="1"/>
    </xf>
    <xf numFmtId="49" fontId="57" fillId="0" borderId="0" xfId="50" applyNumberFormat="1" applyFont="1" applyProtection="1"/>
    <xf numFmtId="0" fontId="72" fillId="0" borderId="0" xfId="50" applyFont="1" applyAlignment="1" applyProtection="1">
      <alignment wrapText="1"/>
    </xf>
    <xf numFmtId="0" fontId="74" fillId="0" borderId="0" xfId="68" applyNumberFormat="1" applyFont="1" applyFill="1" applyBorder="1" applyAlignment="1" applyProtection="1"/>
    <xf numFmtId="0" fontId="74" fillId="0" borderId="0" xfId="68" applyNumberFormat="1" applyFont="1" applyFill="1" applyBorder="1" applyAlignment="1" applyProtection="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66" fillId="0" borderId="4" xfId="1" applyFont="1" applyBorder="1" applyAlignment="1">
      <alignment horizontal="center" vertical="center"/>
    </xf>
    <xf numFmtId="0" fontId="66" fillId="0" borderId="7" xfId="1" applyFont="1" applyBorder="1" applyAlignment="1">
      <alignment horizontal="center" vertical="center"/>
    </xf>
    <xf numFmtId="0" fontId="66" fillId="0" borderId="3" xfId="1" applyFont="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5" fillId="0" borderId="0" xfId="1" applyFont="1" applyBorder="1" applyAlignment="1">
      <alignment horizontal="center" vertical="center"/>
    </xf>
    <xf numFmtId="0" fontId="4" fillId="0" borderId="0" xfId="1" applyFont="1" applyFill="1" applyBorder="1" applyAlignment="1">
      <alignment horizontal="center" vertical="center"/>
    </xf>
    <xf numFmtId="0" fontId="8" fillId="0" borderId="0" xfId="1" applyFont="1" applyBorder="1" applyAlignment="1">
      <alignment horizontal="center" vertical="center"/>
    </xf>
    <xf numFmtId="0" fontId="5" fillId="0" borderId="0" xfId="1" applyFont="1" applyAlignment="1">
      <alignment horizontal="lef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6" xfId="62" applyFont="1" applyBorder="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wrapText="1"/>
    </xf>
    <xf numFmtId="0" fontId="3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7" fillId="0" borderId="0" xfId="1" applyFont="1" applyAlignment="1" applyProtection="1">
      <alignment horizontal="center" vertical="center"/>
    </xf>
    <xf numFmtId="0" fontId="43" fillId="0" borderId="0" xfId="0" applyFont="1" applyFill="1" applyAlignment="1" applyProtection="1">
      <alignment horizontal="center" vertical="center"/>
    </xf>
    <xf numFmtId="0" fontId="5" fillId="0" borderId="0" xfId="1" applyFont="1" applyAlignment="1" applyProtection="1">
      <alignment horizontal="center" vertical="center"/>
    </xf>
    <xf numFmtId="0" fontId="8" fillId="0" borderId="0" xfId="1" applyFont="1" applyAlignment="1" applyProtection="1">
      <alignment horizontal="center" vertical="center"/>
    </xf>
    <xf numFmtId="49" fontId="56" fillId="0" borderId="0" xfId="50" applyNumberFormat="1" applyFont="1" applyAlignment="1" applyProtection="1">
      <alignment horizontal="left" vertical="center" wrapText="1"/>
    </xf>
    <xf numFmtId="0" fontId="56" fillId="0" borderId="0" xfId="50" applyFont="1" applyAlignment="1" applyProtection="1">
      <alignment horizontal="left" vertical="center" wrapText="1"/>
    </xf>
    <xf numFmtId="0" fontId="8" fillId="0" borderId="0" xfId="1" applyFont="1" applyAlignment="1" applyProtection="1">
      <alignment horizontal="center" vertical="center" wrapText="1"/>
    </xf>
    <xf numFmtId="0" fontId="58" fillId="25" borderId="31" xfId="50" applyFont="1" applyFill="1" applyBorder="1" applyAlignment="1" applyProtection="1">
      <alignment horizontal="left" vertical="center" wrapText="1"/>
    </xf>
    <xf numFmtId="0" fontId="58" fillId="25" borderId="2" xfId="50" applyFont="1" applyFill="1" applyBorder="1" applyAlignment="1" applyProtection="1">
      <alignment horizontal="left" vertical="center" wrapText="1"/>
    </xf>
    <xf numFmtId="0" fontId="58" fillId="25" borderId="31" xfId="50" applyFont="1" applyFill="1" applyBorder="1" applyAlignment="1" applyProtection="1">
      <alignment horizontal="center" vertical="center"/>
    </xf>
    <xf numFmtId="0" fontId="58" fillId="25" borderId="2" xfId="50" applyFont="1" applyFill="1" applyBorder="1" applyAlignment="1" applyProtection="1">
      <alignment horizontal="center" vertical="center"/>
    </xf>
    <xf numFmtId="0" fontId="58" fillId="25" borderId="30" xfId="50" applyFont="1" applyFill="1" applyBorder="1" applyAlignment="1" applyProtection="1">
      <alignment horizontal="center" vertical="center"/>
    </xf>
    <xf numFmtId="0" fontId="43" fillId="0" borderId="0" xfId="2" applyFont="1" applyFill="1" applyAlignment="1">
      <alignment horizontal="center" vertical="top" wrapText="1"/>
    </xf>
    <xf numFmtId="0" fontId="43" fillId="0" borderId="0" xfId="0" applyFont="1" applyFill="1" applyAlignment="1">
      <alignment vertical="center"/>
    </xf>
    <xf numFmtId="0" fontId="5" fillId="0" borderId="0" xfId="1" applyFont="1" applyAlignment="1">
      <alignment vertical="center"/>
    </xf>
    <xf numFmtId="0" fontId="63" fillId="0" borderId="0" xfId="1" applyFont="1" applyAlignment="1">
      <alignment vertical="center"/>
    </xf>
    <xf numFmtId="0" fontId="7" fillId="0" borderId="0" xfId="1" applyFont="1" applyAlignment="1">
      <alignment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8" fillId="0" borderId="0" xfId="1" applyFont="1" applyAlignment="1">
      <alignment vertical="center"/>
    </xf>
    <xf numFmtId="0" fontId="8" fillId="0" borderId="0" xfId="1" applyFont="1" applyAlignment="1">
      <alignment horizontal="left" vertical="center"/>
    </xf>
    <xf numFmtId="0" fontId="0" fillId="0" borderId="0" xfId="0" applyAlignment="1">
      <alignment vertical="center"/>
    </xf>
    <xf numFmtId="0" fontId="11" fillId="0" borderId="0" xfId="2" applyFont="1" applyAlignment="1">
      <alignment horizontal="center" vertical="center"/>
    </xf>
    <xf numFmtId="0" fontId="40" fillId="0" borderId="0" xfId="1" applyFont="1" applyAlignment="1">
      <alignment horizontal="left"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67" fillId="0" borderId="1" xfId="49" applyFont="1" applyBorder="1" applyAlignment="1">
      <alignment horizontal="center" vertical="center" wrapText="1"/>
    </xf>
    <xf numFmtId="167"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0" fontId="74" fillId="0" borderId="0" xfId="0" applyNumberFormat="1" applyFont="1" applyFill="1" applyBorder="1" applyAlignment="1" applyProtection="1"/>
    <xf numFmtId="0" fontId="74" fillId="0" borderId="0" xfId="0" applyNumberFormat="1" applyFont="1" applyFill="1" applyBorder="1" applyAlignment="1" applyProtection="1">
      <alignment horizontal="right"/>
    </xf>
    <xf numFmtId="0" fontId="75" fillId="0" borderId="0" xfId="0" applyNumberFormat="1" applyFont="1" applyFill="1" applyBorder="1" applyAlignment="1" applyProtection="1">
      <alignment horizontal="center" vertical="top"/>
    </xf>
    <xf numFmtId="0" fontId="75" fillId="0" borderId="0" xfId="0" applyNumberFormat="1" applyFont="1" applyFill="1" applyBorder="1" applyAlignment="1" applyProtection="1">
      <alignment vertical="top"/>
    </xf>
    <xf numFmtId="0" fontId="74" fillId="0" borderId="0" xfId="0" applyNumberFormat="1" applyFont="1" applyFill="1" applyBorder="1" applyAlignment="1" applyProtection="1">
      <alignment horizontal="left" vertical="top"/>
    </xf>
    <xf numFmtId="0" fontId="74" fillId="0" borderId="0" xfId="0" applyNumberFormat="1" applyFont="1" applyFill="1" applyBorder="1" applyAlignment="1" applyProtection="1">
      <alignment wrapText="1"/>
    </xf>
    <xf numFmtId="0" fontId="74" fillId="0" borderId="0" xfId="0" applyNumberFormat="1" applyFont="1" applyFill="1" applyBorder="1" applyAlignment="1" applyProtection="1">
      <alignment vertical="top" wrapText="1"/>
    </xf>
    <xf numFmtId="0" fontId="74" fillId="0" borderId="0" xfId="0" applyNumberFormat="1" applyFont="1" applyFill="1" applyBorder="1" applyAlignment="1" applyProtection="1">
      <alignment horizontal="left" vertical="top" wrapText="1"/>
    </xf>
    <xf numFmtId="0" fontId="74" fillId="0" borderId="20" xfId="0" applyNumberFormat="1" applyFont="1" applyFill="1" applyBorder="1" applyAlignment="1" applyProtection="1"/>
    <xf numFmtId="0" fontId="74" fillId="0" borderId="20" xfId="0" applyNumberFormat="1" applyFont="1" applyFill="1" applyBorder="1" applyAlignment="1" applyProtection="1">
      <alignment horizontal="right"/>
    </xf>
    <xf numFmtId="0" fontId="74" fillId="0" borderId="0" xfId="0" applyNumberFormat="1" applyFont="1" applyFill="1" applyBorder="1" applyAlignment="1" applyProtection="1">
      <alignment vertical="top"/>
    </xf>
    <xf numFmtId="0" fontId="75" fillId="0" borderId="0" xfId="0" applyNumberFormat="1" applyFont="1" applyFill="1" applyBorder="1" applyAlignment="1" applyProtection="1">
      <alignment horizontal="center"/>
    </xf>
    <xf numFmtId="0" fontId="74" fillId="0" borderId="0" xfId="0" applyNumberFormat="1" applyFont="1" applyFill="1" applyBorder="1" applyAlignment="1" applyProtection="1">
      <alignment horizontal="left" vertical="top"/>
    </xf>
    <xf numFmtId="0" fontId="74" fillId="0" borderId="0" xfId="0" applyNumberFormat="1" applyFont="1" applyFill="1" applyBorder="1" applyAlignment="1" applyProtection="1">
      <alignment horizontal="left"/>
    </xf>
    <xf numFmtId="0" fontId="74" fillId="0" borderId="20" xfId="0" applyNumberFormat="1" applyFont="1" applyFill="1" applyBorder="1" applyAlignment="1" applyProtection="1">
      <alignment vertical="top"/>
    </xf>
    <xf numFmtId="0" fontId="74" fillId="0" borderId="0" xfId="0" applyNumberFormat="1" applyFont="1" applyFill="1" applyBorder="1" applyAlignment="1" applyProtection="1">
      <alignment horizontal="center" wrapText="1"/>
    </xf>
    <xf numFmtId="0" fontId="76" fillId="0" borderId="35" xfId="0" applyNumberFormat="1" applyFont="1" applyFill="1" applyBorder="1" applyAlignment="1" applyProtection="1">
      <alignment horizontal="center" vertical="top"/>
    </xf>
    <xf numFmtId="0" fontId="76" fillId="0" borderId="0" xfId="0" applyNumberFormat="1" applyFont="1" applyFill="1" applyBorder="1" applyAlignment="1" applyProtection="1">
      <alignment horizontal="center" vertical="top"/>
    </xf>
    <xf numFmtId="0" fontId="77" fillId="0" borderId="0" xfId="0" applyNumberFormat="1" applyFont="1" applyFill="1" applyBorder="1" applyAlignment="1" applyProtection="1">
      <alignment horizontal="center"/>
    </xf>
    <xf numFmtId="0" fontId="77" fillId="0" borderId="0" xfId="0" applyNumberFormat="1" applyFont="1" applyFill="1" applyBorder="1" applyAlignment="1" applyProtection="1">
      <alignment horizontal="center"/>
    </xf>
    <xf numFmtId="0" fontId="74" fillId="0" borderId="20" xfId="0" applyNumberFormat="1" applyFont="1" applyFill="1" applyBorder="1" applyAlignment="1" applyProtection="1">
      <alignment horizontal="center" wrapText="1"/>
    </xf>
    <xf numFmtId="0" fontId="74" fillId="0" borderId="20" xfId="0" applyNumberFormat="1" applyFont="1" applyFill="1" applyBorder="1" applyAlignment="1" applyProtection="1">
      <alignment horizontal="center"/>
    </xf>
    <xf numFmtId="0" fontId="76" fillId="0" borderId="35" xfId="0" applyNumberFormat="1" applyFont="1" applyFill="1" applyBorder="1" applyAlignment="1" applyProtection="1">
      <alignment horizontal="center"/>
    </xf>
    <xf numFmtId="0" fontId="76" fillId="0" borderId="0" xfId="0" applyNumberFormat="1" applyFont="1" applyFill="1" applyBorder="1" applyAlignment="1" applyProtection="1"/>
    <xf numFmtId="3" fontId="74" fillId="0" borderId="0" xfId="0" applyNumberFormat="1" applyFont="1" applyFill="1" applyBorder="1" applyAlignment="1" applyProtection="1">
      <alignment horizontal="right" vertical="top"/>
    </xf>
    <xf numFmtId="0" fontId="76" fillId="0" borderId="0" xfId="0" applyNumberFormat="1" applyFont="1" applyFill="1" applyBorder="1" applyAlignment="1" applyProtection="1">
      <alignment horizontal="center"/>
    </xf>
    <xf numFmtId="0" fontId="75" fillId="0" borderId="0" xfId="0" applyNumberFormat="1" applyFont="1" applyFill="1" applyBorder="1" applyAlignment="1" applyProtection="1">
      <alignment horizontal="left"/>
    </xf>
    <xf numFmtId="0" fontId="74" fillId="0" borderId="0" xfId="0" applyNumberFormat="1" applyFont="1" applyFill="1" applyBorder="1" applyAlignment="1" applyProtection="1">
      <alignment horizontal="center"/>
    </xf>
    <xf numFmtId="2" fontId="74" fillId="0" borderId="20" xfId="0" applyNumberFormat="1" applyFont="1" applyFill="1" applyBorder="1" applyAlignment="1" applyProtection="1"/>
    <xf numFmtId="49" fontId="74" fillId="0" borderId="20" xfId="0" applyNumberFormat="1" applyFont="1" applyFill="1" applyBorder="1" applyAlignment="1" applyProtection="1">
      <alignment horizontal="right"/>
    </xf>
    <xf numFmtId="0" fontId="74" fillId="0" borderId="0" xfId="0" applyNumberFormat="1" applyFont="1" applyFill="1" applyBorder="1" applyAlignment="1" applyProtection="1">
      <alignment vertical="center" wrapText="1"/>
    </xf>
    <xf numFmtId="2" fontId="74" fillId="0" borderId="0" xfId="0" applyNumberFormat="1" applyFont="1" applyFill="1" applyBorder="1" applyAlignment="1" applyProtection="1"/>
    <xf numFmtId="49" fontId="74" fillId="0" borderId="0" xfId="0" applyNumberFormat="1" applyFont="1" applyFill="1" applyBorder="1" applyAlignment="1" applyProtection="1">
      <alignment horizontal="right"/>
    </xf>
    <xf numFmtId="49" fontId="74" fillId="0" borderId="36" xfId="0" applyNumberFormat="1" applyFont="1" applyFill="1" applyBorder="1" applyAlignment="1" applyProtection="1">
      <alignment horizontal="right"/>
    </xf>
    <xf numFmtId="2" fontId="74" fillId="0" borderId="36" xfId="0" applyNumberFormat="1" applyFont="1" applyFill="1" applyBorder="1" applyAlignment="1" applyProtection="1">
      <alignment horizontal="right"/>
    </xf>
    <xf numFmtId="0" fontId="74" fillId="0" borderId="36" xfId="0" applyNumberFormat="1" applyFont="1" applyFill="1" applyBorder="1" applyAlignment="1" applyProtection="1">
      <alignment horizontal="center"/>
    </xf>
    <xf numFmtId="0" fontId="74" fillId="0" borderId="0" xfId="0" applyNumberFormat="1" applyFont="1" applyFill="1" applyBorder="1" applyAlignment="1" applyProtection="1">
      <alignment vertical="center"/>
    </xf>
    <xf numFmtId="0" fontId="74" fillId="0" borderId="37" xfId="0" applyNumberFormat="1" applyFont="1" applyFill="1" applyBorder="1" applyAlignment="1" applyProtection="1">
      <alignment horizontal="center" vertical="center" wrapText="1"/>
    </xf>
    <xf numFmtId="0" fontId="74" fillId="0" borderId="37" xfId="0" applyNumberFormat="1" applyFont="1" applyFill="1" applyBorder="1" applyAlignment="1" applyProtection="1">
      <alignment horizontal="center" vertical="center" wrapText="1"/>
    </xf>
    <xf numFmtId="0" fontId="74" fillId="0" borderId="37" xfId="0" applyNumberFormat="1" applyFont="1" applyFill="1" applyBorder="1" applyAlignment="1" applyProtection="1">
      <alignment horizontal="center" vertical="center"/>
    </xf>
    <xf numFmtId="0" fontId="74" fillId="0" borderId="37" xfId="0" applyNumberFormat="1" applyFont="1" applyFill="1" applyBorder="1" applyAlignment="1" applyProtection="1">
      <alignment horizontal="center" vertical="center"/>
    </xf>
    <xf numFmtId="0" fontId="78" fillId="0" borderId="38" xfId="0" applyNumberFormat="1" applyFont="1" applyFill="1" applyBorder="1" applyAlignment="1" applyProtection="1">
      <alignment horizontal="left" vertical="center" wrapText="1"/>
    </xf>
    <xf numFmtId="0" fontId="78" fillId="0" borderId="36" xfId="0" applyNumberFormat="1" applyFont="1" applyFill="1" applyBorder="1" applyAlignment="1" applyProtection="1">
      <alignment horizontal="left" vertical="center" wrapText="1"/>
    </xf>
    <xf numFmtId="0" fontId="78" fillId="0" borderId="39" xfId="0" applyNumberFormat="1" applyFont="1" applyFill="1" applyBorder="1" applyAlignment="1" applyProtection="1">
      <alignment horizontal="left" vertical="center" wrapText="1"/>
    </xf>
    <xf numFmtId="0" fontId="75" fillId="0" borderId="40" xfId="0" applyNumberFormat="1" applyFont="1" applyFill="1" applyBorder="1" applyAlignment="1" applyProtection="1">
      <alignment horizontal="center" vertical="top" wrapText="1"/>
    </xf>
    <xf numFmtId="0" fontId="75" fillId="0" borderId="35" xfId="0" applyNumberFormat="1" applyFont="1" applyFill="1" applyBorder="1" applyAlignment="1" applyProtection="1">
      <alignment horizontal="left" vertical="top" wrapText="1"/>
    </xf>
    <xf numFmtId="0" fontId="75" fillId="0" borderId="35" xfId="0" applyNumberFormat="1" applyFont="1" applyFill="1" applyBorder="1" applyAlignment="1" applyProtection="1">
      <alignment horizontal="left" vertical="top" wrapText="1"/>
    </xf>
    <xf numFmtId="0" fontId="75" fillId="0" borderId="35" xfId="0" applyNumberFormat="1" applyFont="1" applyFill="1" applyBorder="1" applyAlignment="1" applyProtection="1">
      <alignment horizontal="center" vertical="top" wrapText="1"/>
    </xf>
    <xf numFmtId="4" fontId="75" fillId="0" borderId="35" xfId="0" applyNumberFormat="1" applyFont="1" applyFill="1" applyBorder="1" applyAlignment="1" applyProtection="1">
      <alignment horizontal="right" vertical="top" wrapText="1"/>
    </xf>
    <xf numFmtId="3" fontId="75" fillId="0" borderId="41" xfId="0" applyNumberFormat="1" applyFont="1" applyFill="1" applyBorder="1" applyAlignment="1" applyProtection="1">
      <alignment horizontal="right" vertical="top" wrapText="1"/>
    </xf>
    <xf numFmtId="0" fontId="74" fillId="0" borderId="5" xfId="0" applyNumberFormat="1" applyFont="1" applyFill="1" applyBorder="1" applyAlignment="1" applyProtection="1">
      <alignment horizontal="center" vertical="center" wrapText="1"/>
    </xf>
    <xf numFmtId="0" fontId="74" fillId="0" borderId="0" xfId="0" applyNumberFormat="1" applyFont="1" applyFill="1" applyBorder="1" applyAlignment="1" applyProtection="1">
      <alignment horizontal="right" vertical="top" wrapText="1"/>
    </xf>
    <xf numFmtId="0" fontId="74" fillId="0" borderId="0" xfId="0" applyNumberFormat="1" applyFont="1" applyFill="1" applyBorder="1" applyAlignment="1" applyProtection="1">
      <alignment horizontal="center" vertical="top" wrapText="1"/>
    </xf>
    <xf numFmtId="4" fontId="74" fillId="0" borderId="0" xfId="0" applyNumberFormat="1" applyFont="1" applyFill="1" applyBorder="1" applyAlignment="1" applyProtection="1">
      <alignment horizontal="right" vertical="top" wrapText="1"/>
    </xf>
    <xf numFmtId="3" fontId="74" fillId="0" borderId="34" xfId="0" applyNumberFormat="1" applyFont="1" applyFill="1" applyBorder="1" applyAlignment="1" applyProtection="1">
      <alignment horizontal="right" vertical="top" wrapText="1"/>
    </xf>
    <xf numFmtId="0" fontId="74" fillId="0" borderId="35" xfId="0" applyNumberFormat="1" applyFont="1" applyFill="1" applyBorder="1" applyAlignment="1" applyProtection="1">
      <alignment horizontal="left" vertical="top" wrapText="1"/>
    </xf>
    <xf numFmtId="0" fontId="74" fillId="0" borderId="35" xfId="0" applyNumberFormat="1" applyFont="1" applyFill="1" applyBorder="1" applyAlignment="1" applyProtection="1">
      <alignment horizontal="center" vertical="top" wrapText="1"/>
    </xf>
    <xf numFmtId="4" fontId="74" fillId="0" borderId="35" xfId="0" applyNumberFormat="1" applyFont="1" applyFill="1" applyBorder="1" applyAlignment="1" applyProtection="1">
      <alignment horizontal="right" vertical="top" wrapText="1"/>
    </xf>
    <xf numFmtId="3" fontId="74" fillId="0" borderId="41" xfId="0" applyNumberFormat="1" applyFont="1" applyFill="1" applyBorder="1" applyAlignment="1" applyProtection="1">
      <alignment horizontal="right" vertical="top" wrapText="1"/>
    </xf>
    <xf numFmtId="0" fontId="75" fillId="0" borderId="5" xfId="0" applyNumberFormat="1" applyFont="1" applyFill="1" applyBorder="1" applyAlignment="1" applyProtection="1">
      <alignment horizontal="center" vertical="top" wrapText="1"/>
    </xf>
    <xf numFmtId="0" fontId="75" fillId="0" borderId="0" xfId="0" applyNumberFormat="1" applyFont="1" applyFill="1" applyBorder="1" applyAlignment="1" applyProtection="1">
      <alignment horizontal="left" vertical="top" wrapText="1"/>
    </xf>
    <xf numFmtId="0" fontId="74" fillId="0" borderId="0" xfId="0" applyNumberFormat="1" applyFont="1" applyFill="1" applyBorder="1" applyAlignment="1" applyProtection="1">
      <alignment vertical="top" wrapText="1"/>
    </xf>
    <xf numFmtId="0" fontId="75" fillId="0" borderId="0" xfId="0" applyNumberFormat="1" applyFont="1" applyFill="1" applyBorder="1" applyAlignment="1" applyProtection="1">
      <alignment horizontal="center" vertical="top" wrapText="1"/>
    </xf>
    <xf numFmtId="4" fontId="75" fillId="0" borderId="0" xfId="0" applyNumberFormat="1" applyFont="1" applyFill="1" applyBorder="1" applyAlignment="1" applyProtection="1">
      <alignment horizontal="right" vertical="top" wrapText="1"/>
    </xf>
    <xf numFmtId="2" fontId="75" fillId="0" borderId="0" xfId="0" applyNumberFormat="1" applyFont="1" applyFill="1" applyBorder="1" applyAlignment="1" applyProtection="1">
      <alignment horizontal="center" vertical="top" wrapText="1"/>
    </xf>
    <xf numFmtId="3" fontId="75" fillId="0" borderId="34" xfId="0" applyNumberFormat="1" applyFont="1" applyFill="1" applyBorder="1" applyAlignment="1" applyProtection="1">
      <alignment horizontal="right" vertical="top" wrapText="1"/>
    </xf>
    <xf numFmtId="0" fontId="74" fillId="0" borderId="5" xfId="0" applyNumberFormat="1" applyFont="1" applyFill="1" applyBorder="1" applyAlignment="1" applyProtection="1">
      <alignment horizontal="center" vertical="top" wrapText="1"/>
    </xf>
    <xf numFmtId="0" fontId="74" fillId="0" borderId="0" xfId="0" applyNumberFormat="1" applyFont="1" applyFill="1" applyBorder="1" applyAlignment="1" applyProtection="1">
      <alignment horizontal="left" vertical="top" wrapText="1"/>
    </xf>
    <xf numFmtId="0" fontId="74" fillId="0" borderId="34" xfId="0" applyNumberFormat="1" applyFont="1" applyFill="1" applyBorder="1" applyAlignment="1" applyProtection="1">
      <alignment horizontal="left" vertical="top" wrapText="1"/>
    </xf>
    <xf numFmtId="0" fontId="75" fillId="0" borderId="0" xfId="0" applyNumberFormat="1" applyFont="1" applyFill="1" applyBorder="1" applyAlignment="1" applyProtection="1">
      <alignment horizontal="right" vertical="top" wrapText="1"/>
    </xf>
    <xf numFmtId="0" fontId="74" fillId="0" borderId="40" xfId="0" applyNumberFormat="1" applyFont="1" applyFill="1" applyBorder="1" applyAlignment="1" applyProtection="1"/>
    <xf numFmtId="0" fontId="75" fillId="0" borderId="35" xfId="0" applyNumberFormat="1" applyFont="1" applyFill="1" applyBorder="1" applyAlignment="1" applyProtection="1">
      <alignment horizontal="right" vertical="top" wrapText="1"/>
    </xf>
    <xf numFmtId="4" fontId="75" fillId="0" borderId="35" xfId="0" applyNumberFormat="1" applyFont="1" applyFill="1" applyBorder="1" applyAlignment="1" applyProtection="1">
      <alignment horizontal="right" vertical="top"/>
    </xf>
    <xf numFmtId="2" fontId="75" fillId="0" borderId="35" xfId="0" applyNumberFormat="1" applyFont="1" applyFill="1" applyBorder="1" applyAlignment="1" applyProtection="1">
      <alignment horizontal="center" vertical="top"/>
    </xf>
    <xf numFmtId="3" fontId="75" fillId="0" borderId="41" xfId="0" applyNumberFormat="1" applyFont="1" applyFill="1" applyBorder="1" applyAlignment="1" applyProtection="1">
      <alignment horizontal="right" vertical="top"/>
    </xf>
    <xf numFmtId="0" fontId="74" fillId="0" borderId="5" xfId="0" applyNumberFormat="1" applyFont="1" applyFill="1" applyBorder="1" applyAlignment="1" applyProtection="1"/>
    <xf numFmtId="4" fontId="74" fillId="0" borderId="0" xfId="0" applyNumberFormat="1" applyFont="1" applyFill="1" applyBorder="1" applyAlignment="1" applyProtection="1">
      <alignment horizontal="right" vertical="top"/>
    </xf>
    <xf numFmtId="2" fontId="74" fillId="0" borderId="0" xfId="0" applyNumberFormat="1" applyFont="1" applyFill="1" applyBorder="1" applyAlignment="1" applyProtection="1">
      <alignment horizontal="center" vertical="top"/>
    </xf>
    <xf numFmtId="3" fontId="74" fillId="0" borderId="34" xfId="0" applyNumberFormat="1" applyFont="1" applyFill="1" applyBorder="1" applyAlignment="1" applyProtection="1">
      <alignment horizontal="right" vertical="top"/>
    </xf>
    <xf numFmtId="0" fontId="75" fillId="0" borderId="0" xfId="0" applyNumberFormat="1" applyFont="1" applyFill="1" applyBorder="1" applyAlignment="1" applyProtection="1">
      <alignment horizontal="left" vertical="top" wrapText="1"/>
    </xf>
    <xf numFmtId="4" fontId="75" fillId="0" borderId="0" xfId="0" applyNumberFormat="1" applyFont="1" applyFill="1" applyBorder="1" applyAlignment="1" applyProtection="1">
      <alignment horizontal="right" vertical="top"/>
    </xf>
    <xf numFmtId="2" fontId="75" fillId="0" borderId="0" xfId="0" applyNumberFormat="1" applyFont="1" applyFill="1" applyBorder="1" applyAlignment="1" applyProtection="1">
      <alignment horizontal="center" vertical="top"/>
    </xf>
    <xf numFmtId="3" fontId="75" fillId="0" borderId="34" xfId="0" applyNumberFormat="1" applyFont="1" applyFill="1" applyBorder="1" applyAlignment="1" applyProtection="1">
      <alignment horizontal="right" vertical="top"/>
    </xf>
    <xf numFmtId="0" fontId="74" fillId="0" borderId="5" xfId="0" applyNumberFormat="1" applyFont="1" applyFill="1" applyBorder="1" applyAlignment="1" applyProtection="1">
      <alignment vertical="center" wrapText="1"/>
    </xf>
    <xf numFmtId="4" fontId="74" fillId="0" borderId="0" xfId="0" applyNumberFormat="1" applyFont="1" applyFill="1" applyBorder="1" applyAlignment="1" applyProtection="1">
      <alignment vertical="top"/>
    </xf>
    <xf numFmtId="2" fontId="74" fillId="0" borderId="0" xfId="0" applyNumberFormat="1" applyFont="1" applyFill="1" applyBorder="1" applyAlignment="1" applyProtection="1">
      <alignment vertical="top"/>
    </xf>
    <xf numFmtId="3" fontId="74" fillId="0" borderId="0" xfId="0" applyNumberFormat="1" applyFont="1" applyFill="1" applyBorder="1" applyAlignment="1" applyProtection="1">
      <alignment vertical="top"/>
    </xf>
    <xf numFmtId="0" fontId="75" fillId="0" borderId="35" xfId="0" applyNumberFormat="1" applyFont="1" applyFill="1" applyBorder="1" applyAlignment="1" applyProtection="1">
      <alignment horizontal="center" vertical="top"/>
    </xf>
    <xf numFmtId="0" fontId="74" fillId="0" borderId="0" xfId="0" applyNumberFormat="1" applyFont="1" applyFill="1" applyBorder="1" applyAlignment="1" applyProtection="1">
      <alignment horizontal="center" vertical="top"/>
    </xf>
    <xf numFmtId="0" fontId="75" fillId="0" borderId="0" xfId="0" applyNumberFormat="1" applyFont="1" applyFill="1" applyBorder="1" applyAlignment="1" applyProtection="1">
      <alignment horizontal="center" vertical="top"/>
    </xf>
    <xf numFmtId="4" fontId="75" fillId="0" borderId="34" xfId="0" applyNumberFormat="1" applyFont="1" applyFill="1" applyBorder="1" applyAlignment="1" applyProtection="1">
      <alignment horizontal="right" vertical="top"/>
    </xf>
    <xf numFmtId="4" fontId="74" fillId="0" borderId="34" xfId="0" applyNumberFormat="1" applyFont="1" applyFill="1" applyBorder="1" applyAlignment="1" applyProtection="1">
      <alignment horizontal="right" vertical="top"/>
    </xf>
    <xf numFmtId="3" fontId="75" fillId="0" borderId="0" xfId="0" applyNumberFormat="1" applyFont="1" applyFill="1" applyBorder="1" applyAlignment="1" applyProtection="1">
      <alignment horizontal="right" vertical="top"/>
    </xf>
    <xf numFmtId="0" fontId="74" fillId="0" borderId="35" xfId="0" applyNumberFormat="1" applyFont="1" applyFill="1" applyBorder="1" applyAlignment="1" applyProtection="1"/>
    <xf numFmtId="0" fontId="74" fillId="0" borderId="0" xfId="0" applyNumberFormat="1" applyFont="1" applyFill="1" applyBorder="1" applyAlignment="1" applyProtection="1">
      <alignment horizontal="right" vertical="top"/>
    </xf>
    <xf numFmtId="0" fontId="74" fillId="0" borderId="20" xfId="0" applyNumberFormat="1" applyFont="1" applyFill="1" applyBorder="1" applyAlignment="1" applyProtection="1">
      <alignment horizontal="left" vertical="top"/>
    </xf>
    <xf numFmtId="0" fontId="76" fillId="0" borderId="35" xfId="0" applyNumberFormat="1" applyFont="1" applyFill="1" applyBorder="1" applyAlignment="1" applyProtection="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8"/>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29</xdr:col>
      <xdr:colOff>248442</xdr:colOff>
      <xdr:row>33</xdr:row>
      <xdr:rowOff>47624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926842" cy="63341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2" t="s">
        <v>68</v>
      </c>
      <c r="F1" s="15"/>
      <c r="G1" s="15"/>
    </row>
    <row r="2" spans="1:22" s="11" customFormat="1" ht="18.75" customHeight="1" x14ac:dyDescent="0.3">
      <c r="A2" s="17"/>
      <c r="C2" s="14" t="s">
        <v>10</v>
      </c>
      <c r="F2" s="15"/>
      <c r="G2" s="15"/>
    </row>
    <row r="3" spans="1:22" s="11" customFormat="1" ht="18.75" x14ac:dyDescent="0.3">
      <c r="A3" s="16"/>
      <c r="C3" s="14" t="s">
        <v>434</v>
      </c>
      <c r="F3" s="15"/>
      <c r="G3" s="15"/>
    </row>
    <row r="4" spans="1:22" s="11" customFormat="1" ht="18.75" x14ac:dyDescent="0.3">
      <c r="A4" s="16"/>
      <c r="F4" s="15"/>
      <c r="G4" s="15"/>
      <c r="H4" s="14"/>
    </row>
    <row r="5" spans="1:22" s="11" customFormat="1" ht="15.75" x14ac:dyDescent="0.25">
      <c r="A5" s="287" t="s">
        <v>445</v>
      </c>
      <c r="B5" s="287"/>
      <c r="C5" s="287"/>
      <c r="D5" s="145"/>
      <c r="E5" s="145"/>
      <c r="F5" s="145"/>
      <c r="G5" s="145"/>
      <c r="H5" s="145"/>
      <c r="I5" s="145"/>
      <c r="J5" s="145"/>
    </row>
    <row r="6" spans="1:22" s="11" customFormat="1" ht="18.75" x14ac:dyDescent="0.3">
      <c r="A6" s="16"/>
      <c r="F6" s="15"/>
      <c r="G6" s="15"/>
      <c r="H6" s="14"/>
    </row>
    <row r="7" spans="1:22" s="11" customFormat="1" ht="18.75" x14ac:dyDescent="0.2">
      <c r="A7" s="291" t="s">
        <v>9</v>
      </c>
      <c r="B7" s="291"/>
      <c r="C7" s="29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2" t="s">
        <v>446</v>
      </c>
      <c r="B9" s="292"/>
      <c r="C9" s="292"/>
      <c r="D9" s="7"/>
      <c r="E9" s="7"/>
      <c r="F9" s="7"/>
      <c r="G9" s="7"/>
      <c r="H9" s="7"/>
      <c r="I9" s="12"/>
      <c r="J9" s="12"/>
      <c r="K9" s="12"/>
      <c r="L9" s="12"/>
      <c r="M9" s="12"/>
      <c r="N9" s="12"/>
      <c r="O9" s="12"/>
      <c r="P9" s="12"/>
      <c r="Q9" s="12"/>
      <c r="R9" s="12"/>
      <c r="S9" s="12"/>
      <c r="T9" s="12"/>
      <c r="U9" s="12"/>
      <c r="V9" s="12"/>
    </row>
    <row r="10" spans="1:22" s="11" customFormat="1" ht="18.75" x14ac:dyDescent="0.2">
      <c r="A10" s="288" t="s">
        <v>8</v>
      </c>
      <c r="B10" s="288"/>
      <c r="C10" s="28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1" t="s">
        <v>498</v>
      </c>
      <c r="B12" s="291"/>
      <c r="C12" s="291"/>
      <c r="D12" s="7"/>
      <c r="E12" s="7"/>
      <c r="F12" s="7"/>
      <c r="G12" s="7"/>
      <c r="H12" s="7"/>
      <c r="I12" s="12"/>
      <c r="J12" s="12"/>
      <c r="K12" s="12"/>
      <c r="L12" s="12"/>
      <c r="M12" s="12"/>
      <c r="N12" s="12"/>
      <c r="O12" s="12"/>
      <c r="P12" s="12"/>
      <c r="Q12" s="12"/>
      <c r="R12" s="12"/>
      <c r="S12" s="12"/>
      <c r="T12" s="12"/>
      <c r="U12" s="12"/>
      <c r="V12" s="12"/>
    </row>
    <row r="13" spans="1:22" s="11" customFormat="1" ht="18" customHeight="1" x14ac:dyDescent="0.2">
      <c r="A13" s="288" t="s">
        <v>7</v>
      </c>
      <c r="B13" s="288"/>
      <c r="C13" s="288"/>
      <c r="D13" s="5"/>
      <c r="E13" s="5"/>
      <c r="F13" s="5"/>
      <c r="G13" s="5"/>
      <c r="H13" s="5"/>
      <c r="I13" s="12"/>
      <c r="J13" s="12"/>
      <c r="K13" s="12"/>
      <c r="L13" s="12"/>
      <c r="M13" s="12"/>
      <c r="N13" s="12"/>
      <c r="O13" s="12"/>
      <c r="P13" s="12"/>
      <c r="Q13" s="12"/>
      <c r="R13" s="12"/>
      <c r="S13" s="12"/>
      <c r="T13" s="12"/>
      <c r="U13" s="12"/>
      <c r="V13" s="12"/>
    </row>
    <row r="14" spans="1:22" s="8" customFormat="1" ht="17.2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27" customHeight="1" x14ac:dyDescent="0.2">
      <c r="A15" s="290" t="s">
        <v>458</v>
      </c>
      <c r="B15" s="290"/>
      <c r="C15" s="290"/>
      <c r="D15" s="7"/>
      <c r="E15" s="7"/>
      <c r="F15" s="7"/>
      <c r="G15" s="7"/>
      <c r="H15" s="7"/>
      <c r="I15" s="7"/>
      <c r="J15" s="7"/>
      <c r="K15" s="7"/>
      <c r="L15" s="7"/>
      <c r="M15" s="7"/>
      <c r="N15" s="7"/>
      <c r="O15" s="7"/>
      <c r="P15" s="7"/>
      <c r="Q15" s="7"/>
      <c r="R15" s="7"/>
      <c r="S15" s="7"/>
      <c r="T15" s="7"/>
      <c r="U15" s="7"/>
      <c r="V15" s="7"/>
    </row>
    <row r="16" spans="1:22" s="2" customFormat="1" ht="15" customHeight="1" x14ac:dyDescent="0.2">
      <c r="A16" s="288" t="s">
        <v>6</v>
      </c>
      <c r="B16" s="288"/>
      <c r="C16" s="288"/>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89" t="s">
        <v>392</v>
      </c>
      <c r="B18" s="290"/>
      <c r="C18" s="290"/>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8" t="s">
        <v>5</v>
      </c>
      <c r="B20" s="41" t="s">
        <v>67</v>
      </c>
      <c r="C20" s="40" t="s">
        <v>66</v>
      </c>
      <c r="D20" s="32"/>
      <c r="E20" s="32"/>
      <c r="F20" s="32"/>
      <c r="G20" s="32"/>
      <c r="H20" s="32"/>
      <c r="I20" s="31"/>
      <c r="J20" s="31"/>
      <c r="K20" s="31"/>
      <c r="L20" s="31"/>
      <c r="M20" s="31"/>
      <c r="N20" s="31"/>
      <c r="O20" s="31"/>
      <c r="P20" s="31"/>
      <c r="Q20" s="31"/>
      <c r="R20" s="31"/>
      <c r="S20" s="31"/>
      <c r="T20" s="30"/>
      <c r="U20" s="30"/>
      <c r="V20" s="30"/>
    </row>
    <row r="21" spans="1:22" s="2" customFormat="1" ht="16.5" customHeight="1"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2" customFormat="1" ht="39" customHeight="1" x14ac:dyDescent="0.2">
      <c r="A22" s="27" t="s">
        <v>65</v>
      </c>
      <c r="B22" s="44" t="s">
        <v>248</v>
      </c>
      <c r="C22" s="43" t="s">
        <v>420</v>
      </c>
      <c r="D22" s="32"/>
      <c r="E22" s="32"/>
      <c r="F22" s="32"/>
      <c r="G22" s="32"/>
      <c r="H22" s="32"/>
      <c r="I22" s="31"/>
      <c r="J22" s="31"/>
      <c r="K22" s="31"/>
      <c r="L22" s="31"/>
      <c r="M22" s="31"/>
      <c r="N22" s="31"/>
      <c r="O22" s="31"/>
      <c r="P22" s="31"/>
      <c r="Q22" s="31"/>
      <c r="R22" s="31"/>
      <c r="S22" s="31"/>
      <c r="T22" s="30"/>
      <c r="U22" s="30"/>
      <c r="V22" s="30"/>
    </row>
    <row r="23" spans="1:22" s="2" customFormat="1" ht="41.25" customHeight="1" x14ac:dyDescent="0.2">
      <c r="A23" s="27" t="s">
        <v>63</v>
      </c>
      <c r="B23" s="39" t="s">
        <v>64</v>
      </c>
      <c r="C23" s="154" t="s">
        <v>415</v>
      </c>
      <c r="D23" s="32"/>
      <c r="E23" s="32"/>
      <c r="F23" s="32"/>
      <c r="G23" s="32"/>
      <c r="H23" s="32"/>
      <c r="I23" s="31"/>
      <c r="J23" s="31"/>
      <c r="K23" s="31"/>
      <c r="L23" s="31"/>
      <c r="M23" s="31"/>
      <c r="N23" s="31"/>
      <c r="O23" s="31"/>
      <c r="P23" s="31"/>
      <c r="Q23" s="31"/>
      <c r="R23" s="31"/>
      <c r="S23" s="31"/>
      <c r="T23" s="30"/>
      <c r="U23" s="30"/>
      <c r="V23" s="30"/>
    </row>
    <row r="24" spans="1:22" s="2" customFormat="1" ht="22.5" customHeight="1" x14ac:dyDescent="0.2">
      <c r="A24" s="284"/>
      <c r="B24" s="285"/>
      <c r="C24" s="286"/>
      <c r="D24" s="32"/>
      <c r="E24" s="32"/>
      <c r="F24" s="32"/>
      <c r="G24" s="32"/>
      <c r="H24" s="32"/>
      <c r="I24" s="31"/>
      <c r="J24" s="31"/>
      <c r="K24" s="31"/>
      <c r="L24" s="31"/>
      <c r="M24" s="31"/>
      <c r="N24" s="31"/>
      <c r="O24" s="31"/>
      <c r="P24" s="31"/>
      <c r="Q24" s="31"/>
      <c r="R24" s="31"/>
      <c r="S24" s="31"/>
      <c r="T24" s="30"/>
      <c r="U24" s="30"/>
      <c r="V24" s="30"/>
    </row>
    <row r="25" spans="1:22" s="34" customFormat="1" ht="58.5" customHeight="1" x14ac:dyDescent="0.2">
      <c r="A25" s="27" t="s">
        <v>62</v>
      </c>
      <c r="B25" s="144" t="s">
        <v>344</v>
      </c>
      <c r="C25" s="38" t="s">
        <v>447</v>
      </c>
      <c r="D25" s="37"/>
      <c r="E25" s="37"/>
      <c r="F25" s="37"/>
      <c r="G25" s="37"/>
      <c r="H25" s="36"/>
      <c r="I25" s="36"/>
      <c r="J25" s="36"/>
      <c r="K25" s="36"/>
      <c r="L25" s="36"/>
      <c r="M25" s="36"/>
      <c r="N25" s="36"/>
      <c r="O25" s="36"/>
      <c r="P25" s="36"/>
      <c r="Q25" s="36"/>
      <c r="R25" s="36"/>
      <c r="S25" s="35"/>
      <c r="T25" s="35"/>
      <c r="U25" s="35"/>
      <c r="V25" s="35"/>
    </row>
    <row r="26" spans="1:22" s="34" customFormat="1" ht="42.75" customHeight="1" x14ac:dyDescent="0.2">
      <c r="A26" s="27" t="s">
        <v>61</v>
      </c>
      <c r="B26" s="144" t="s">
        <v>74</v>
      </c>
      <c r="C26" s="144" t="s">
        <v>405</v>
      </c>
      <c r="D26" s="37"/>
      <c r="E26" s="37"/>
      <c r="F26" s="37"/>
      <c r="G26" s="37"/>
      <c r="H26" s="36"/>
      <c r="I26" s="36"/>
      <c r="J26" s="36"/>
      <c r="K26" s="36"/>
      <c r="L26" s="36"/>
      <c r="M26" s="36"/>
      <c r="N26" s="36"/>
      <c r="O26" s="36"/>
      <c r="P26" s="36"/>
      <c r="Q26" s="36"/>
      <c r="R26" s="36"/>
      <c r="S26" s="35"/>
      <c r="T26" s="35"/>
      <c r="U26" s="35"/>
      <c r="V26" s="35"/>
    </row>
    <row r="27" spans="1:22" s="34" customFormat="1" ht="51.75" customHeight="1" x14ac:dyDescent="0.2">
      <c r="A27" s="27" t="s">
        <v>59</v>
      </c>
      <c r="B27" s="144" t="s">
        <v>73</v>
      </c>
      <c r="C27" s="144" t="s">
        <v>437</v>
      </c>
      <c r="D27" s="37"/>
      <c r="E27" s="37"/>
      <c r="F27" s="37"/>
      <c r="G27" s="37"/>
      <c r="H27" s="36"/>
      <c r="I27" s="36"/>
      <c r="J27" s="36"/>
      <c r="K27" s="36"/>
      <c r="L27" s="36"/>
      <c r="M27" s="36"/>
      <c r="N27" s="36"/>
      <c r="O27" s="36"/>
      <c r="P27" s="36"/>
      <c r="Q27" s="36"/>
      <c r="R27" s="36"/>
      <c r="S27" s="35"/>
      <c r="T27" s="35"/>
      <c r="U27" s="35"/>
      <c r="V27" s="35"/>
    </row>
    <row r="28" spans="1:22" s="34" customFormat="1" ht="42.75" customHeight="1" x14ac:dyDescent="0.2">
      <c r="A28" s="27" t="s">
        <v>58</v>
      </c>
      <c r="B28" s="144" t="s">
        <v>345</v>
      </c>
      <c r="C28" s="144" t="s">
        <v>406</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7" t="s">
        <v>56</v>
      </c>
      <c r="B29" s="144" t="s">
        <v>346</v>
      </c>
      <c r="C29" s="144" t="s">
        <v>406</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7" t="s">
        <v>54</v>
      </c>
      <c r="B30" s="144" t="s">
        <v>347</v>
      </c>
      <c r="C30" s="144" t="s">
        <v>406</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7" t="s">
        <v>72</v>
      </c>
      <c r="B31" s="43" t="s">
        <v>348</v>
      </c>
      <c r="C31" s="144" t="s">
        <v>406</v>
      </c>
      <c r="D31" s="37"/>
      <c r="E31" s="37"/>
      <c r="F31" s="37"/>
      <c r="G31" s="37"/>
      <c r="H31" s="36"/>
      <c r="I31" s="36"/>
      <c r="J31" s="36"/>
      <c r="K31" s="36"/>
      <c r="L31" s="36"/>
      <c r="M31" s="36"/>
      <c r="N31" s="36"/>
      <c r="O31" s="36"/>
      <c r="P31" s="36"/>
      <c r="Q31" s="36"/>
      <c r="R31" s="36"/>
      <c r="S31" s="35"/>
      <c r="T31" s="35"/>
      <c r="U31" s="35"/>
      <c r="V31" s="35"/>
    </row>
    <row r="32" spans="1:22" s="34" customFormat="1" ht="51.75" customHeight="1" x14ac:dyDescent="0.2">
      <c r="A32" s="27" t="s">
        <v>70</v>
      </c>
      <c r="B32" s="43" t="s">
        <v>349</v>
      </c>
      <c r="C32" s="144" t="s">
        <v>406</v>
      </c>
      <c r="D32" s="37"/>
      <c r="E32" s="37"/>
      <c r="F32" s="37"/>
      <c r="G32" s="37"/>
      <c r="H32" s="36"/>
      <c r="I32" s="36"/>
      <c r="J32" s="36"/>
      <c r="K32" s="36"/>
      <c r="L32" s="36"/>
      <c r="M32" s="36"/>
      <c r="N32" s="36"/>
      <c r="O32" s="36"/>
      <c r="P32" s="36"/>
      <c r="Q32" s="36"/>
      <c r="R32" s="36"/>
      <c r="S32" s="35"/>
      <c r="T32" s="35"/>
      <c r="U32" s="35"/>
      <c r="V32" s="35"/>
    </row>
    <row r="33" spans="1:22" s="34" customFormat="1" ht="101.25" customHeight="1" x14ac:dyDescent="0.2">
      <c r="A33" s="27" t="s">
        <v>69</v>
      </c>
      <c r="B33" s="43" t="s">
        <v>350</v>
      </c>
      <c r="C33" s="43" t="s">
        <v>430</v>
      </c>
      <c r="D33" s="37"/>
      <c r="E33" s="37"/>
      <c r="F33" s="37"/>
      <c r="G33" s="37"/>
      <c r="H33" s="36"/>
      <c r="I33" s="36"/>
      <c r="J33" s="36"/>
      <c r="K33" s="36"/>
      <c r="L33" s="36"/>
      <c r="M33" s="36"/>
      <c r="N33" s="36"/>
      <c r="O33" s="36"/>
      <c r="P33" s="36"/>
      <c r="Q33" s="36"/>
      <c r="R33" s="36"/>
      <c r="S33" s="35"/>
      <c r="T33" s="35"/>
      <c r="U33" s="35"/>
      <c r="V33" s="35"/>
    </row>
    <row r="34" spans="1:22" ht="111" customHeight="1" x14ac:dyDescent="0.25">
      <c r="A34" s="27" t="s">
        <v>364</v>
      </c>
      <c r="B34" s="43" t="s">
        <v>351</v>
      </c>
      <c r="C34" s="43" t="s">
        <v>406</v>
      </c>
      <c r="D34" s="26"/>
      <c r="E34" s="26"/>
      <c r="F34" s="26"/>
      <c r="G34" s="26"/>
      <c r="H34" s="26"/>
      <c r="I34" s="26"/>
      <c r="J34" s="26"/>
      <c r="K34" s="26"/>
      <c r="L34" s="26"/>
      <c r="M34" s="26"/>
      <c r="N34" s="26"/>
      <c r="O34" s="26"/>
      <c r="P34" s="26"/>
      <c r="Q34" s="26"/>
      <c r="R34" s="26"/>
      <c r="S34" s="26"/>
      <c r="T34" s="26"/>
      <c r="U34" s="26"/>
      <c r="V34" s="26"/>
    </row>
    <row r="35" spans="1:22" ht="58.5" customHeight="1" x14ac:dyDescent="0.25">
      <c r="A35" s="27" t="s">
        <v>354</v>
      </c>
      <c r="B35" s="43" t="s">
        <v>71</v>
      </c>
      <c r="C35" s="43" t="s">
        <v>406</v>
      </c>
      <c r="D35" s="26"/>
      <c r="E35" s="26"/>
      <c r="F35" s="26"/>
      <c r="G35" s="26"/>
      <c r="H35" s="26"/>
      <c r="I35" s="26"/>
      <c r="J35" s="26"/>
      <c r="K35" s="26"/>
      <c r="L35" s="26"/>
      <c r="M35" s="26"/>
      <c r="N35" s="26"/>
      <c r="O35" s="26"/>
      <c r="P35" s="26"/>
      <c r="Q35" s="26"/>
      <c r="R35" s="26"/>
      <c r="S35" s="26"/>
      <c r="T35" s="26"/>
      <c r="U35" s="26"/>
      <c r="V35" s="26"/>
    </row>
    <row r="36" spans="1:22" ht="51.75" customHeight="1" x14ac:dyDescent="0.25">
      <c r="A36" s="27" t="s">
        <v>365</v>
      </c>
      <c r="B36" s="43" t="s">
        <v>352</v>
      </c>
      <c r="C36" s="43" t="s">
        <v>407</v>
      </c>
      <c r="D36" s="26"/>
      <c r="E36" s="26"/>
      <c r="F36" s="26"/>
      <c r="G36" s="26"/>
      <c r="H36" s="26"/>
      <c r="I36" s="26"/>
      <c r="J36" s="26"/>
      <c r="K36" s="26"/>
      <c r="L36" s="26"/>
      <c r="M36" s="26"/>
      <c r="N36" s="26"/>
      <c r="O36" s="26"/>
      <c r="P36" s="26"/>
      <c r="Q36" s="26"/>
      <c r="R36" s="26"/>
      <c r="S36" s="26"/>
      <c r="T36" s="26"/>
      <c r="U36" s="26"/>
      <c r="V36" s="26"/>
    </row>
    <row r="37" spans="1:22" ht="43.5" customHeight="1" x14ac:dyDescent="0.25">
      <c r="A37" s="27" t="s">
        <v>355</v>
      </c>
      <c r="B37" s="43" t="s">
        <v>353</v>
      </c>
      <c r="C37" s="43" t="s">
        <v>407</v>
      </c>
      <c r="D37" s="26"/>
      <c r="E37" s="26"/>
      <c r="F37" s="26"/>
      <c r="G37" s="26"/>
      <c r="H37" s="26"/>
      <c r="I37" s="26"/>
      <c r="J37" s="26"/>
      <c r="K37" s="26"/>
      <c r="L37" s="26"/>
      <c r="M37" s="26"/>
      <c r="N37" s="26"/>
      <c r="O37" s="26"/>
      <c r="P37" s="26"/>
      <c r="Q37" s="26"/>
      <c r="R37" s="26"/>
      <c r="S37" s="26"/>
      <c r="T37" s="26"/>
      <c r="U37" s="26"/>
      <c r="V37" s="26"/>
    </row>
    <row r="38" spans="1:22" ht="43.5" customHeight="1" x14ac:dyDescent="0.25">
      <c r="A38" s="27" t="s">
        <v>366</v>
      </c>
      <c r="B38" s="43" t="s">
        <v>219</v>
      </c>
      <c r="C38" s="43" t="s">
        <v>407</v>
      </c>
      <c r="D38" s="26"/>
      <c r="E38" s="26"/>
      <c r="F38" s="26"/>
      <c r="G38" s="26"/>
      <c r="H38" s="26"/>
      <c r="I38" s="26"/>
      <c r="J38" s="26"/>
      <c r="K38" s="26"/>
      <c r="L38" s="26"/>
      <c r="M38" s="26"/>
      <c r="N38" s="26"/>
      <c r="O38" s="26"/>
      <c r="P38" s="26"/>
      <c r="Q38" s="26"/>
      <c r="R38" s="26"/>
      <c r="S38" s="26"/>
      <c r="T38" s="26"/>
      <c r="U38" s="26"/>
      <c r="V38" s="26"/>
    </row>
    <row r="39" spans="1:22" ht="23.25" customHeight="1" x14ac:dyDescent="0.25">
      <c r="A39" s="284"/>
      <c r="B39" s="285"/>
      <c r="C39" s="286"/>
      <c r="D39" s="26"/>
      <c r="E39" s="26"/>
      <c r="F39" s="26"/>
      <c r="G39" s="26"/>
      <c r="H39" s="26"/>
      <c r="I39" s="26"/>
      <c r="J39" s="26"/>
      <c r="K39" s="26"/>
      <c r="L39" s="26"/>
      <c r="M39" s="26"/>
      <c r="N39" s="26"/>
      <c r="O39" s="26"/>
      <c r="P39" s="26"/>
      <c r="Q39" s="26"/>
      <c r="R39" s="26"/>
      <c r="S39" s="26"/>
      <c r="T39" s="26"/>
      <c r="U39" s="26"/>
      <c r="V39" s="26"/>
    </row>
    <row r="40" spans="1:22" ht="69" customHeight="1" x14ac:dyDescent="0.25">
      <c r="A40" s="27" t="s">
        <v>356</v>
      </c>
      <c r="B40" s="43" t="s">
        <v>402</v>
      </c>
      <c r="C40" s="191" t="s">
        <v>459</v>
      </c>
      <c r="D40" s="191"/>
      <c r="E40" s="191"/>
      <c r="F40" s="26"/>
      <c r="G40" s="26"/>
      <c r="H40" s="26"/>
      <c r="I40" s="26"/>
      <c r="J40" s="26"/>
      <c r="K40" s="26"/>
      <c r="L40" s="26"/>
      <c r="M40" s="26"/>
      <c r="N40" s="26"/>
      <c r="O40" s="26"/>
      <c r="P40" s="26"/>
      <c r="Q40" s="26"/>
      <c r="R40" s="26"/>
      <c r="S40" s="26"/>
      <c r="T40" s="26"/>
      <c r="U40" s="26"/>
      <c r="V40" s="26"/>
    </row>
    <row r="41" spans="1:22" ht="105.75" customHeight="1" x14ac:dyDescent="0.25">
      <c r="A41" s="27" t="s">
        <v>367</v>
      </c>
      <c r="B41" s="43" t="s">
        <v>387</v>
      </c>
      <c r="C41" s="43" t="s">
        <v>407</v>
      </c>
      <c r="D41" s="26"/>
      <c r="E41" s="26"/>
      <c r="F41" s="26"/>
      <c r="G41" s="26"/>
      <c r="H41" s="26"/>
      <c r="I41" s="26"/>
      <c r="J41" s="26"/>
      <c r="K41" s="26"/>
      <c r="L41" s="26"/>
      <c r="M41" s="26"/>
      <c r="N41" s="26"/>
      <c r="O41" s="26"/>
      <c r="P41" s="26"/>
      <c r="Q41" s="26"/>
      <c r="R41" s="26"/>
      <c r="S41" s="26"/>
      <c r="T41" s="26"/>
      <c r="U41" s="26"/>
      <c r="V41" s="26"/>
    </row>
    <row r="42" spans="1:22" ht="83.25" customHeight="1" x14ac:dyDescent="0.25">
      <c r="A42" s="27" t="s">
        <v>357</v>
      </c>
      <c r="B42" s="43" t="s">
        <v>399</v>
      </c>
      <c r="C42" s="43" t="s">
        <v>407</v>
      </c>
      <c r="D42" s="26"/>
      <c r="E42" s="26"/>
      <c r="F42" s="26"/>
      <c r="G42" s="26"/>
      <c r="H42" s="26"/>
      <c r="I42" s="26"/>
      <c r="J42" s="26"/>
      <c r="K42" s="26"/>
      <c r="L42" s="26"/>
      <c r="M42" s="26"/>
      <c r="N42" s="26"/>
      <c r="O42" s="26"/>
      <c r="P42" s="26"/>
      <c r="Q42" s="26"/>
      <c r="R42" s="26"/>
      <c r="S42" s="26"/>
      <c r="T42" s="26"/>
      <c r="U42" s="26"/>
      <c r="V42" s="26"/>
    </row>
    <row r="43" spans="1:22" ht="186" customHeight="1" x14ac:dyDescent="0.25">
      <c r="A43" s="27" t="s">
        <v>370</v>
      </c>
      <c r="B43" s="43" t="s">
        <v>371</v>
      </c>
      <c r="C43" s="43" t="s">
        <v>407</v>
      </c>
      <c r="D43" s="26"/>
      <c r="E43" s="26"/>
      <c r="F43" s="26"/>
      <c r="G43" s="26"/>
      <c r="H43" s="26"/>
      <c r="I43" s="26"/>
      <c r="J43" s="26"/>
      <c r="K43" s="26"/>
      <c r="L43" s="26"/>
      <c r="M43" s="26"/>
      <c r="N43" s="26"/>
      <c r="O43" s="26"/>
      <c r="P43" s="26"/>
      <c r="Q43" s="26"/>
      <c r="R43" s="26"/>
      <c r="S43" s="26"/>
      <c r="T43" s="26"/>
      <c r="U43" s="26"/>
      <c r="V43" s="26"/>
    </row>
    <row r="44" spans="1:22" ht="111" customHeight="1" x14ac:dyDescent="0.25">
      <c r="A44" s="27" t="s">
        <v>358</v>
      </c>
      <c r="B44" s="43" t="s">
        <v>393</v>
      </c>
      <c r="C44" s="43" t="s">
        <v>407</v>
      </c>
      <c r="D44" s="26"/>
      <c r="E44" s="26"/>
      <c r="F44" s="26"/>
      <c r="G44" s="26"/>
      <c r="H44" s="26"/>
      <c r="I44" s="26"/>
      <c r="J44" s="26"/>
      <c r="K44" s="26"/>
      <c r="L44" s="26"/>
      <c r="M44" s="26"/>
      <c r="N44" s="26"/>
      <c r="O44" s="26"/>
      <c r="P44" s="26"/>
      <c r="Q44" s="26"/>
      <c r="R44" s="26"/>
      <c r="S44" s="26"/>
      <c r="T44" s="26"/>
      <c r="U44" s="26"/>
      <c r="V44" s="26"/>
    </row>
    <row r="45" spans="1:22" ht="120" customHeight="1" x14ac:dyDescent="0.25">
      <c r="A45" s="27" t="s">
        <v>388</v>
      </c>
      <c r="B45" s="43" t="s">
        <v>394</v>
      </c>
      <c r="C45" s="43" t="s">
        <v>407</v>
      </c>
      <c r="D45" s="26"/>
      <c r="E45" s="26"/>
      <c r="F45" s="26"/>
      <c r="G45" s="26"/>
      <c r="H45" s="26"/>
      <c r="I45" s="26"/>
      <c r="J45" s="26"/>
      <c r="K45" s="26"/>
      <c r="L45" s="26"/>
      <c r="M45" s="26"/>
      <c r="N45" s="26"/>
      <c r="O45" s="26"/>
      <c r="P45" s="26"/>
      <c r="Q45" s="26"/>
      <c r="R45" s="26"/>
      <c r="S45" s="26"/>
      <c r="T45" s="26"/>
      <c r="U45" s="26"/>
      <c r="V45" s="26"/>
    </row>
    <row r="46" spans="1:22" ht="101.25" customHeight="1" x14ac:dyDescent="0.25">
      <c r="A46" s="27" t="s">
        <v>359</v>
      </c>
      <c r="B46" s="43" t="s">
        <v>395</v>
      </c>
      <c r="C46" s="43" t="s">
        <v>407</v>
      </c>
      <c r="D46" s="26"/>
      <c r="E46" s="26"/>
      <c r="F46" s="26"/>
      <c r="G46" s="26"/>
      <c r="H46" s="26"/>
      <c r="I46" s="26"/>
      <c r="J46" s="26"/>
      <c r="K46" s="26"/>
      <c r="L46" s="26"/>
      <c r="M46" s="26"/>
      <c r="N46" s="26"/>
      <c r="O46" s="26"/>
      <c r="P46" s="26"/>
      <c r="Q46" s="26"/>
      <c r="R46" s="26"/>
      <c r="S46" s="26"/>
      <c r="T46" s="26"/>
      <c r="U46" s="26"/>
      <c r="V46" s="26"/>
    </row>
    <row r="47" spans="1:22" ht="18.75" customHeight="1" x14ac:dyDescent="0.25">
      <c r="A47" s="284"/>
      <c r="B47" s="285"/>
      <c r="C47" s="286"/>
      <c r="D47" s="26"/>
      <c r="E47" s="26"/>
      <c r="F47" s="26"/>
      <c r="G47" s="26"/>
      <c r="H47" s="26"/>
      <c r="I47" s="26"/>
      <c r="J47" s="26"/>
      <c r="K47" s="26"/>
      <c r="L47" s="26"/>
      <c r="M47" s="26"/>
      <c r="N47" s="26"/>
      <c r="O47" s="26"/>
      <c r="P47" s="26"/>
      <c r="Q47" s="26"/>
      <c r="R47" s="26"/>
      <c r="S47" s="26"/>
      <c r="T47" s="26"/>
      <c r="U47" s="26"/>
      <c r="V47" s="26"/>
    </row>
    <row r="48" spans="1:22" ht="75.75" customHeight="1" x14ac:dyDescent="0.25">
      <c r="A48" s="27" t="s">
        <v>389</v>
      </c>
      <c r="B48" s="43" t="s">
        <v>400</v>
      </c>
      <c r="C48" s="202" t="s">
        <v>443</v>
      </c>
      <c r="D48" s="26"/>
      <c r="E48" s="26"/>
      <c r="F48" s="26"/>
      <c r="G48" s="26"/>
      <c r="H48" s="26"/>
      <c r="I48" s="26"/>
      <c r="J48" s="26"/>
      <c r="K48" s="26"/>
      <c r="L48" s="26"/>
      <c r="M48" s="26"/>
      <c r="N48" s="26"/>
      <c r="O48" s="26"/>
      <c r="P48" s="26"/>
      <c r="Q48" s="26"/>
      <c r="R48" s="26"/>
      <c r="S48" s="26"/>
      <c r="T48" s="26"/>
      <c r="U48" s="26"/>
      <c r="V48" s="26"/>
    </row>
    <row r="49" spans="1:22" ht="71.25" customHeight="1" x14ac:dyDescent="0.25">
      <c r="A49" s="27" t="s">
        <v>360</v>
      </c>
      <c r="B49" s="43" t="s">
        <v>401</v>
      </c>
      <c r="C49" s="202" t="s">
        <v>678</v>
      </c>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row r="336" spans="1:22"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row>
    <row r="337" spans="1:22"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row>
    <row r="338" spans="1:22"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70" zoomScaleSheetLayoutView="70" workbookViewId="0">
      <selection activeCell="AU26" sqref="AU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5703125" style="18" customWidth="1"/>
    <col min="14" max="14" width="14.5703125" style="18" customWidth="1"/>
    <col min="15" max="15" width="13.855468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2" t="s">
        <v>68</v>
      </c>
    </row>
    <row r="2" spans="1:48" ht="18.75" x14ac:dyDescent="0.3">
      <c r="AV2" s="14" t="s">
        <v>10</v>
      </c>
    </row>
    <row r="3" spans="1:48" ht="18.75" x14ac:dyDescent="0.3">
      <c r="AV3" s="14" t="s">
        <v>434</v>
      </c>
    </row>
    <row r="4" spans="1:48" ht="18.75" x14ac:dyDescent="0.3">
      <c r="AV4" s="14"/>
    </row>
    <row r="5" spans="1:48" ht="18.75" customHeight="1" x14ac:dyDescent="0.25">
      <c r="A5" s="287" t="s">
        <v>455</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c r="AT5" s="287"/>
      <c r="AU5" s="287"/>
      <c r="AV5" s="287"/>
    </row>
    <row r="6" spans="1:48" ht="18.75" x14ac:dyDescent="0.3">
      <c r="AV6" s="14"/>
    </row>
    <row r="7" spans="1:48" ht="18.75" x14ac:dyDescent="0.25">
      <c r="A7" s="291" t="s">
        <v>9</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8.75" x14ac:dyDescent="0.25">
      <c r="A8" s="291"/>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91"/>
      <c r="AV8" s="291"/>
    </row>
    <row r="9" spans="1:48" ht="15.75" x14ac:dyDescent="0.25">
      <c r="A9" s="292" t="s">
        <v>446</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row>
    <row r="10" spans="1:48" ht="15.75" x14ac:dyDescent="0.25">
      <c r="A10" s="288" t="s">
        <v>8</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8.75" x14ac:dyDescent="0.25">
      <c r="A11" s="291"/>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row>
    <row r="12" spans="1:48" ht="15.75" x14ac:dyDescent="0.25">
      <c r="A12" s="306" t="s">
        <v>498</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row>
    <row r="13" spans="1:48" ht="15.75" x14ac:dyDescent="0.25">
      <c r="A13" s="288"/>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ht="18.75" x14ac:dyDescent="0.25">
      <c r="A15" s="290"/>
      <c r="B15" s="290"/>
      <c r="C15" s="290"/>
      <c r="D15" s="290"/>
      <c r="E15" s="290"/>
      <c r="F15" s="290"/>
      <c r="G15" s="290"/>
      <c r="H15" s="290"/>
      <c r="I15" s="290"/>
      <c r="J15" s="290"/>
      <c r="K15" s="290"/>
      <c r="L15" s="290"/>
      <c r="M15" s="290"/>
      <c r="N15" s="290"/>
      <c r="O15" s="290"/>
      <c r="P15" s="290"/>
      <c r="Q15" s="290"/>
      <c r="R15" s="290"/>
      <c r="S15" s="290" t="s">
        <v>463</v>
      </c>
      <c r="T15" s="290"/>
      <c r="U15" s="290"/>
      <c r="V15" s="378"/>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c r="AS15" s="290"/>
      <c r="AT15" s="290"/>
      <c r="AU15" s="290"/>
      <c r="AV15" s="290"/>
    </row>
    <row r="16" spans="1:48" ht="15.75" x14ac:dyDescent="0.25">
      <c r="A16" s="288" t="s">
        <v>6</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5" customFormat="1" x14ac:dyDescent="0.25">
      <c r="A20" s="189"/>
      <c r="B20" s="189"/>
      <c r="C20" s="189"/>
      <c r="D20" s="189"/>
      <c r="E20" s="189"/>
      <c r="F20" s="189"/>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89"/>
      <c r="AR20" s="189"/>
      <c r="AS20" s="189"/>
      <c r="AT20" s="189"/>
      <c r="AU20" s="189"/>
      <c r="AV20" s="189"/>
    </row>
    <row r="21" spans="1:48" s="25" customFormat="1" x14ac:dyDescent="0.25">
      <c r="A21" s="379" t="s">
        <v>390</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5" customFormat="1" ht="58.5" customHeight="1" x14ac:dyDescent="0.25">
      <c r="A22" s="380" t="s">
        <v>52</v>
      </c>
      <c r="B22" s="383" t="s">
        <v>24</v>
      </c>
      <c r="C22" s="380" t="s">
        <v>51</v>
      </c>
      <c r="D22" s="380" t="s">
        <v>50</v>
      </c>
      <c r="E22" s="386" t="s">
        <v>398</v>
      </c>
      <c r="F22" s="387"/>
      <c r="G22" s="387"/>
      <c r="H22" s="387"/>
      <c r="I22" s="387"/>
      <c r="J22" s="387"/>
      <c r="K22" s="387"/>
      <c r="L22" s="388"/>
      <c r="M22" s="380" t="s">
        <v>49</v>
      </c>
      <c r="N22" s="380" t="s">
        <v>48</v>
      </c>
      <c r="O22" s="380" t="s">
        <v>47</v>
      </c>
      <c r="P22" s="389" t="s">
        <v>224</v>
      </c>
      <c r="Q22" s="389" t="s">
        <v>46</v>
      </c>
      <c r="R22" s="389" t="s">
        <v>45</v>
      </c>
      <c r="S22" s="389" t="s">
        <v>44</v>
      </c>
      <c r="T22" s="389"/>
      <c r="U22" s="390" t="s">
        <v>43</v>
      </c>
      <c r="V22" s="390" t="s">
        <v>42</v>
      </c>
      <c r="W22" s="389" t="s">
        <v>41</v>
      </c>
      <c r="X22" s="389" t="s">
        <v>40</v>
      </c>
      <c r="Y22" s="389" t="s">
        <v>39</v>
      </c>
      <c r="Z22" s="403" t="s">
        <v>38</v>
      </c>
      <c r="AA22" s="389" t="s">
        <v>37</v>
      </c>
      <c r="AB22" s="389" t="s">
        <v>36</v>
      </c>
      <c r="AC22" s="389" t="s">
        <v>35</v>
      </c>
      <c r="AD22" s="389" t="s">
        <v>34</v>
      </c>
      <c r="AE22" s="389" t="s">
        <v>33</v>
      </c>
      <c r="AF22" s="389" t="s">
        <v>32</v>
      </c>
      <c r="AG22" s="389"/>
      <c r="AH22" s="389"/>
      <c r="AI22" s="389"/>
      <c r="AJ22" s="389"/>
      <c r="AK22" s="389"/>
      <c r="AL22" s="389" t="s">
        <v>31</v>
      </c>
      <c r="AM22" s="389"/>
      <c r="AN22" s="389"/>
      <c r="AO22" s="389"/>
      <c r="AP22" s="389" t="s">
        <v>30</v>
      </c>
      <c r="AQ22" s="389"/>
      <c r="AR22" s="389" t="s">
        <v>29</v>
      </c>
      <c r="AS22" s="389" t="s">
        <v>28</v>
      </c>
      <c r="AT22" s="389" t="s">
        <v>27</v>
      </c>
      <c r="AU22" s="389" t="s">
        <v>26</v>
      </c>
      <c r="AV22" s="393" t="s">
        <v>25</v>
      </c>
    </row>
    <row r="23" spans="1:48" s="25" customFormat="1" ht="64.5" customHeight="1" x14ac:dyDescent="0.25">
      <c r="A23" s="381"/>
      <c r="B23" s="384"/>
      <c r="C23" s="381"/>
      <c r="D23" s="381"/>
      <c r="E23" s="395" t="s">
        <v>23</v>
      </c>
      <c r="F23" s="397" t="s">
        <v>116</v>
      </c>
      <c r="G23" s="397" t="s">
        <v>115</v>
      </c>
      <c r="H23" s="397" t="s">
        <v>114</v>
      </c>
      <c r="I23" s="401" t="s">
        <v>314</v>
      </c>
      <c r="J23" s="401" t="s">
        <v>315</v>
      </c>
      <c r="K23" s="401" t="s">
        <v>316</v>
      </c>
      <c r="L23" s="397" t="s">
        <v>79</v>
      </c>
      <c r="M23" s="381"/>
      <c r="N23" s="381"/>
      <c r="O23" s="381"/>
      <c r="P23" s="389"/>
      <c r="Q23" s="389"/>
      <c r="R23" s="389"/>
      <c r="S23" s="399" t="s">
        <v>2</v>
      </c>
      <c r="T23" s="399" t="s">
        <v>11</v>
      </c>
      <c r="U23" s="390"/>
      <c r="V23" s="390"/>
      <c r="W23" s="389"/>
      <c r="X23" s="389"/>
      <c r="Y23" s="389"/>
      <c r="Z23" s="389"/>
      <c r="AA23" s="389"/>
      <c r="AB23" s="389"/>
      <c r="AC23" s="389"/>
      <c r="AD23" s="389"/>
      <c r="AE23" s="389"/>
      <c r="AF23" s="389" t="s">
        <v>22</v>
      </c>
      <c r="AG23" s="389"/>
      <c r="AH23" s="389" t="s">
        <v>21</v>
      </c>
      <c r="AI23" s="389"/>
      <c r="AJ23" s="380" t="s">
        <v>20</v>
      </c>
      <c r="AK23" s="380" t="s">
        <v>19</v>
      </c>
      <c r="AL23" s="380" t="s">
        <v>18</v>
      </c>
      <c r="AM23" s="380" t="s">
        <v>17</v>
      </c>
      <c r="AN23" s="380" t="s">
        <v>16</v>
      </c>
      <c r="AO23" s="380" t="s">
        <v>15</v>
      </c>
      <c r="AP23" s="380" t="s">
        <v>14</v>
      </c>
      <c r="AQ23" s="391" t="s">
        <v>11</v>
      </c>
      <c r="AR23" s="389"/>
      <c r="AS23" s="389"/>
      <c r="AT23" s="389"/>
      <c r="AU23" s="389"/>
      <c r="AV23" s="394"/>
    </row>
    <row r="24" spans="1:48" s="25" customFormat="1" ht="96.75" customHeight="1" x14ac:dyDescent="0.25">
      <c r="A24" s="382"/>
      <c r="B24" s="385"/>
      <c r="C24" s="382"/>
      <c r="D24" s="382"/>
      <c r="E24" s="396"/>
      <c r="F24" s="398"/>
      <c r="G24" s="398"/>
      <c r="H24" s="398"/>
      <c r="I24" s="402"/>
      <c r="J24" s="402"/>
      <c r="K24" s="402"/>
      <c r="L24" s="398"/>
      <c r="M24" s="382"/>
      <c r="N24" s="382"/>
      <c r="O24" s="382"/>
      <c r="P24" s="389"/>
      <c r="Q24" s="389"/>
      <c r="R24" s="389"/>
      <c r="S24" s="400"/>
      <c r="T24" s="400"/>
      <c r="U24" s="390"/>
      <c r="V24" s="390"/>
      <c r="W24" s="389"/>
      <c r="X24" s="389"/>
      <c r="Y24" s="389"/>
      <c r="Z24" s="389"/>
      <c r="AA24" s="389"/>
      <c r="AB24" s="389"/>
      <c r="AC24" s="389"/>
      <c r="AD24" s="389"/>
      <c r="AE24" s="389"/>
      <c r="AF24" s="129" t="s">
        <v>13</v>
      </c>
      <c r="AG24" s="129" t="s">
        <v>12</v>
      </c>
      <c r="AH24" s="130" t="s">
        <v>2</v>
      </c>
      <c r="AI24" s="130" t="s">
        <v>11</v>
      </c>
      <c r="AJ24" s="382"/>
      <c r="AK24" s="382"/>
      <c r="AL24" s="382"/>
      <c r="AM24" s="382"/>
      <c r="AN24" s="382"/>
      <c r="AO24" s="382"/>
      <c r="AP24" s="382"/>
      <c r="AQ24" s="392"/>
      <c r="AR24" s="389"/>
      <c r="AS24" s="389"/>
      <c r="AT24" s="389"/>
      <c r="AU24" s="389"/>
      <c r="AV24" s="394"/>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96" customHeight="1" x14ac:dyDescent="0.2">
      <c r="A26" s="194">
        <v>1</v>
      </c>
      <c r="B26" s="190" t="s">
        <v>456</v>
      </c>
      <c r="C26" s="190" t="s">
        <v>413</v>
      </c>
      <c r="D26" s="194" t="s">
        <v>439</v>
      </c>
      <c r="E26" s="194"/>
      <c r="F26" s="194"/>
      <c r="G26" s="194"/>
      <c r="H26" s="194"/>
      <c r="I26" s="206">
        <v>3.7</v>
      </c>
      <c r="J26" s="194"/>
      <c r="K26" s="194"/>
      <c r="L26" s="195"/>
      <c r="M26" s="406" t="s">
        <v>684</v>
      </c>
      <c r="N26" s="196" t="s">
        <v>682</v>
      </c>
      <c r="O26" s="197" t="s">
        <v>457</v>
      </c>
      <c r="P26" s="198">
        <v>3646.68</v>
      </c>
      <c r="Q26" s="190" t="s">
        <v>432</v>
      </c>
      <c r="R26" s="199">
        <v>3646.68</v>
      </c>
      <c r="S26" s="197"/>
      <c r="T26" s="190" t="s">
        <v>683</v>
      </c>
      <c r="U26" s="194">
        <v>2</v>
      </c>
      <c r="V26" s="194">
        <v>2</v>
      </c>
      <c r="W26" s="190" t="s">
        <v>685</v>
      </c>
      <c r="X26" s="407" t="s">
        <v>686</v>
      </c>
      <c r="Y26" s="20"/>
      <c r="Z26" s="21"/>
      <c r="AA26" s="23"/>
      <c r="AB26" s="23">
        <v>3585</v>
      </c>
      <c r="AC26" s="407" t="s">
        <v>687</v>
      </c>
      <c r="AD26" s="408">
        <v>4302</v>
      </c>
      <c r="AE26" s="408">
        <v>4302</v>
      </c>
      <c r="AF26" s="22" t="s">
        <v>688</v>
      </c>
      <c r="AG26" s="20" t="s">
        <v>689</v>
      </c>
      <c r="AH26" s="21"/>
      <c r="AI26" s="21">
        <v>44741</v>
      </c>
      <c r="AJ26" s="21"/>
      <c r="AK26" s="21">
        <v>44756</v>
      </c>
      <c r="AL26" s="20"/>
      <c r="AM26" s="20"/>
      <c r="AN26" s="21"/>
      <c r="AO26" s="20"/>
      <c r="AP26" s="21"/>
      <c r="AQ26" s="21">
        <v>44777</v>
      </c>
      <c r="AR26" s="21"/>
      <c r="AS26" s="21">
        <v>44777</v>
      </c>
      <c r="AT26" s="21">
        <v>44834</v>
      </c>
      <c r="AU26" s="20"/>
      <c r="AV26" s="20"/>
    </row>
    <row r="27" spans="1:48" ht="36.75" customHeight="1" x14ac:dyDescent="0.25"/>
  </sheetData>
  <mergeCells count="7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5:AV5"/>
    <mergeCell ref="A16:AV16"/>
    <mergeCell ref="A12:AV12"/>
    <mergeCell ref="A13:AV13"/>
    <mergeCell ref="A14:AV14"/>
    <mergeCell ref="A7:AV7"/>
    <mergeCell ref="A8:AV8"/>
    <mergeCell ref="A9:AV9"/>
    <mergeCell ref="A10:AV10"/>
    <mergeCell ref="A11:AV11"/>
    <mergeCell ref="A15:C15"/>
    <mergeCell ref="S15:AG15"/>
    <mergeCell ref="D15:F15"/>
    <mergeCell ref="AK15:AM15"/>
    <mergeCell ref="AN15:AP15"/>
    <mergeCell ref="AQ15:AS15"/>
    <mergeCell ref="AT15:AV15"/>
    <mergeCell ref="G15:I15"/>
    <mergeCell ref="J15:L15"/>
    <mergeCell ref="M15:O15"/>
    <mergeCell ref="P15:R15"/>
    <mergeCell ref="AH15:AJ15"/>
  </mergeCells>
  <printOptions horizontalCentered="1"/>
  <pageMargins left="0.59055118110236227" right="0.59055118110236227" top="0.59055118110236227" bottom="0.59055118110236227" header="0" footer="0"/>
  <pageSetup paperSize="8" scale="3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view="pageBreakPreview" zoomScale="85" zoomScaleNormal="90" zoomScaleSheetLayoutView="85" workbookViewId="0">
      <selection activeCell="A54" sqref="A54"/>
    </sheetView>
  </sheetViews>
  <sheetFormatPr defaultRowHeight="15.75" x14ac:dyDescent="0.25"/>
  <cols>
    <col min="1" max="2" width="66.140625" style="115" customWidth="1"/>
    <col min="3" max="256" width="9.140625" style="116"/>
    <col min="257" max="258" width="66.140625" style="116" customWidth="1"/>
    <col min="259" max="512" width="9.140625" style="116"/>
    <col min="513" max="514" width="66.140625" style="116" customWidth="1"/>
    <col min="515" max="768" width="9.140625" style="116"/>
    <col min="769" max="770" width="66.140625" style="116" customWidth="1"/>
    <col min="771" max="1024" width="9.140625" style="116"/>
    <col min="1025" max="1026" width="66.140625" style="116" customWidth="1"/>
    <col min="1027" max="1280" width="9.140625" style="116"/>
    <col min="1281" max="1282" width="66.140625" style="116" customWidth="1"/>
    <col min="1283" max="1536" width="9.140625" style="116"/>
    <col min="1537" max="1538" width="66.140625" style="116" customWidth="1"/>
    <col min="1539" max="1792" width="9.140625" style="116"/>
    <col min="1793" max="1794" width="66.140625" style="116" customWidth="1"/>
    <col min="1795" max="2048" width="9.140625" style="116"/>
    <col min="2049" max="2050" width="66.140625" style="116" customWidth="1"/>
    <col min="2051" max="2304" width="9.140625" style="116"/>
    <col min="2305" max="2306" width="66.140625" style="116" customWidth="1"/>
    <col min="2307" max="2560" width="9.140625" style="116"/>
    <col min="2561" max="2562" width="66.140625" style="116" customWidth="1"/>
    <col min="2563" max="2816" width="9.140625" style="116"/>
    <col min="2817" max="2818" width="66.140625" style="116" customWidth="1"/>
    <col min="2819" max="3072" width="9.140625" style="116"/>
    <col min="3073" max="3074" width="66.140625" style="116" customWidth="1"/>
    <col min="3075" max="3328" width="9.140625" style="116"/>
    <col min="3329" max="3330" width="66.140625" style="116" customWidth="1"/>
    <col min="3331" max="3584" width="9.140625" style="116"/>
    <col min="3585" max="3586" width="66.140625" style="116" customWidth="1"/>
    <col min="3587" max="3840" width="9.140625" style="116"/>
    <col min="3841" max="3842" width="66.140625" style="116" customWidth="1"/>
    <col min="3843" max="4096" width="9.140625" style="116"/>
    <col min="4097" max="4098" width="66.140625" style="116" customWidth="1"/>
    <col min="4099" max="4352" width="9.140625" style="116"/>
    <col min="4353" max="4354" width="66.140625" style="116" customWidth="1"/>
    <col min="4355" max="4608" width="9.140625" style="116"/>
    <col min="4609" max="4610" width="66.140625" style="116" customWidth="1"/>
    <col min="4611" max="4864" width="9.140625" style="116"/>
    <col min="4865" max="4866" width="66.140625" style="116" customWidth="1"/>
    <col min="4867" max="5120" width="9.140625" style="116"/>
    <col min="5121" max="5122" width="66.140625" style="116" customWidth="1"/>
    <col min="5123" max="5376" width="9.140625" style="116"/>
    <col min="5377" max="5378" width="66.140625" style="116" customWidth="1"/>
    <col min="5379" max="5632" width="9.140625" style="116"/>
    <col min="5633" max="5634" width="66.140625" style="116" customWidth="1"/>
    <col min="5635" max="5888" width="9.140625" style="116"/>
    <col min="5889" max="5890" width="66.140625" style="116" customWidth="1"/>
    <col min="5891" max="6144" width="9.140625" style="116"/>
    <col min="6145" max="6146" width="66.140625" style="116" customWidth="1"/>
    <col min="6147" max="6400" width="9.140625" style="116"/>
    <col min="6401" max="6402" width="66.140625" style="116" customWidth="1"/>
    <col min="6403" max="6656" width="9.140625" style="116"/>
    <col min="6657" max="6658" width="66.140625" style="116" customWidth="1"/>
    <col min="6659" max="6912" width="9.140625" style="116"/>
    <col min="6913" max="6914" width="66.140625" style="116" customWidth="1"/>
    <col min="6915" max="7168" width="9.140625" style="116"/>
    <col min="7169" max="7170" width="66.140625" style="116" customWidth="1"/>
    <col min="7171" max="7424" width="9.140625" style="116"/>
    <col min="7425" max="7426" width="66.140625" style="116" customWidth="1"/>
    <col min="7427" max="7680" width="9.140625" style="116"/>
    <col min="7681" max="7682" width="66.140625" style="116" customWidth="1"/>
    <col min="7683" max="7936" width="9.140625" style="116"/>
    <col min="7937" max="7938" width="66.140625" style="116" customWidth="1"/>
    <col min="7939" max="8192" width="9.140625" style="116"/>
    <col min="8193" max="8194" width="66.140625" style="116" customWidth="1"/>
    <col min="8195" max="8448" width="9.140625" style="116"/>
    <col min="8449" max="8450" width="66.140625" style="116" customWidth="1"/>
    <col min="8451" max="8704" width="9.140625" style="116"/>
    <col min="8705" max="8706" width="66.140625" style="116" customWidth="1"/>
    <col min="8707" max="8960" width="9.140625" style="116"/>
    <col min="8961" max="8962" width="66.140625" style="116" customWidth="1"/>
    <col min="8963" max="9216" width="9.140625" style="116"/>
    <col min="9217" max="9218" width="66.140625" style="116" customWidth="1"/>
    <col min="9219" max="9472" width="9.140625" style="116"/>
    <col min="9473" max="9474" width="66.140625" style="116" customWidth="1"/>
    <col min="9475" max="9728" width="9.140625" style="116"/>
    <col min="9729" max="9730" width="66.140625" style="116" customWidth="1"/>
    <col min="9731" max="9984" width="9.140625" style="116"/>
    <col min="9985" max="9986" width="66.140625" style="116" customWidth="1"/>
    <col min="9987" max="10240" width="9.140625" style="116"/>
    <col min="10241" max="10242" width="66.140625" style="116" customWidth="1"/>
    <col min="10243" max="10496" width="9.140625" style="116"/>
    <col min="10497" max="10498" width="66.140625" style="116" customWidth="1"/>
    <col min="10499" max="10752" width="9.140625" style="116"/>
    <col min="10753" max="10754" width="66.140625" style="116" customWidth="1"/>
    <col min="10755" max="11008" width="9.140625" style="116"/>
    <col min="11009" max="11010" width="66.140625" style="116" customWidth="1"/>
    <col min="11011" max="11264" width="9.140625" style="116"/>
    <col min="11265" max="11266" width="66.140625" style="116" customWidth="1"/>
    <col min="11267" max="11520" width="9.140625" style="116"/>
    <col min="11521" max="11522" width="66.140625" style="116" customWidth="1"/>
    <col min="11523" max="11776" width="9.140625" style="116"/>
    <col min="11777" max="11778" width="66.140625" style="116" customWidth="1"/>
    <col min="11779" max="12032" width="9.140625" style="116"/>
    <col min="12033" max="12034" width="66.140625" style="116" customWidth="1"/>
    <col min="12035" max="12288" width="9.140625" style="116"/>
    <col min="12289" max="12290" width="66.140625" style="116" customWidth="1"/>
    <col min="12291" max="12544" width="9.140625" style="116"/>
    <col min="12545" max="12546" width="66.140625" style="116" customWidth="1"/>
    <col min="12547" max="12800" width="9.140625" style="116"/>
    <col min="12801" max="12802" width="66.140625" style="116" customWidth="1"/>
    <col min="12803" max="13056" width="9.140625" style="116"/>
    <col min="13057" max="13058" width="66.140625" style="116" customWidth="1"/>
    <col min="13059" max="13312" width="9.140625" style="116"/>
    <col min="13313" max="13314" width="66.140625" style="116" customWidth="1"/>
    <col min="13315" max="13568" width="9.140625" style="116"/>
    <col min="13569" max="13570" width="66.140625" style="116" customWidth="1"/>
    <col min="13571" max="13824" width="9.140625" style="116"/>
    <col min="13825" max="13826" width="66.140625" style="116" customWidth="1"/>
    <col min="13827" max="14080" width="9.140625" style="116"/>
    <col min="14081" max="14082" width="66.140625" style="116" customWidth="1"/>
    <col min="14083" max="14336" width="9.140625" style="116"/>
    <col min="14337" max="14338" width="66.140625" style="116" customWidth="1"/>
    <col min="14339" max="14592" width="9.140625" style="116"/>
    <col min="14593" max="14594" width="66.140625" style="116" customWidth="1"/>
    <col min="14595" max="14848" width="9.140625" style="116"/>
    <col min="14849" max="14850" width="66.140625" style="116" customWidth="1"/>
    <col min="14851" max="15104" width="9.140625" style="116"/>
    <col min="15105" max="15106" width="66.140625" style="116" customWidth="1"/>
    <col min="15107" max="15360" width="9.140625" style="116"/>
    <col min="15361" max="15362" width="66.140625" style="116" customWidth="1"/>
    <col min="15363" max="15616" width="9.140625" style="116"/>
    <col min="15617" max="15618" width="66.140625" style="116" customWidth="1"/>
    <col min="15619" max="15872" width="9.140625" style="116"/>
    <col min="15873" max="15874" width="66.140625" style="116" customWidth="1"/>
    <col min="15875" max="16128" width="9.140625" style="116"/>
    <col min="16129" max="16130" width="66.140625" style="116" customWidth="1"/>
    <col min="16131" max="16384" width="9.140625" style="116"/>
  </cols>
  <sheetData>
    <row r="1" spans="1:8" ht="18.75" x14ac:dyDescent="0.25">
      <c r="B1" s="42" t="s">
        <v>68</v>
      </c>
    </row>
    <row r="2" spans="1:8" ht="18.75" x14ac:dyDescent="0.3">
      <c r="B2" s="14" t="s">
        <v>10</v>
      </c>
    </row>
    <row r="3" spans="1:8" ht="18.75" x14ac:dyDescent="0.3">
      <c r="B3" s="14" t="s">
        <v>435</v>
      </c>
    </row>
    <row r="4" spans="1:8" x14ac:dyDescent="0.25">
      <c r="B4" s="47"/>
    </row>
    <row r="5" spans="1:8" ht="18.75" x14ac:dyDescent="0.3">
      <c r="A5" s="159"/>
      <c r="B5" s="160"/>
      <c r="C5" s="160"/>
      <c r="D5" s="87"/>
      <c r="E5" s="87"/>
      <c r="F5" s="87"/>
      <c r="G5" s="87"/>
      <c r="H5" s="87"/>
    </row>
    <row r="6" spans="1:8" ht="18.75" x14ac:dyDescent="0.3">
      <c r="A6" s="291" t="s">
        <v>9</v>
      </c>
      <c r="B6" s="291"/>
      <c r="C6" s="291"/>
      <c r="D6" s="134"/>
      <c r="E6" s="134"/>
      <c r="F6" s="134"/>
      <c r="G6" s="134"/>
      <c r="H6" s="134"/>
    </row>
    <row r="7" spans="1:8" ht="18.75" x14ac:dyDescent="0.25">
      <c r="A7" s="152"/>
      <c r="B7" s="152"/>
      <c r="C7" s="152"/>
      <c r="D7" s="133"/>
      <c r="E7" s="133"/>
      <c r="F7" s="133"/>
      <c r="G7" s="133"/>
      <c r="H7" s="133"/>
    </row>
    <row r="8" spans="1:8" ht="18.75" x14ac:dyDescent="0.25">
      <c r="A8" s="292" t="s">
        <v>446</v>
      </c>
      <c r="B8" s="292"/>
      <c r="C8" s="292"/>
      <c r="D8" s="133"/>
      <c r="E8" s="133"/>
      <c r="F8" s="133"/>
      <c r="G8" s="133"/>
      <c r="H8" s="133"/>
    </row>
    <row r="9" spans="1:8" x14ac:dyDescent="0.25">
      <c r="A9" s="288" t="s">
        <v>8</v>
      </c>
      <c r="B9" s="288"/>
      <c r="C9" s="288"/>
      <c r="D9" s="131"/>
      <c r="E9" s="131"/>
      <c r="F9" s="131"/>
      <c r="G9" s="131"/>
      <c r="H9" s="131"/>
    </row>
    <row r="10" spans="1:8" ht="18.75" x14ac:dyDescent="0.25">
      <c r="A10" s="152"/>
      <c r="B10" s="152"/>
      <c r="C10" s="152"/>
      <c r="D10" s="132"/>
      <c r="E10" s="132"/>
      <c r="F10" s="132"/>
      <c r="G10" s="132"/>
      <c r="H10" s="132"/>
    </row>
    <row r="11" spans="1:8" ht="18.75" x14ac:dyDescent="0.25">
      <c r="A11" s="291" t="s">
        <v>498</v>
      </c>
      <c r="B11" s="291"/>
      <c r="C11" s="291"/>
      <c r="D11" s="133"/>
      <c r="E11" s="133"/>
      <c r="F11" s="133"/>
      <c r="G11" s="133"/>
      <c r="H11" s="133"/>
    </row>
    <row r="12" spans="1:8" ht="30.75" customHeight="1" x14ac:dyDescent="0.25">
      <c r="A12" s="288" t="s">
        <v>7</v>
      </c>
      <c r="B12" s="288"/>
      <c r="C12" s="288"/>
      <c r="D12" s="131"/>
      <c r="E12" s="131"/>
      <c r="F12" s="131"/>
      <c r="G12" s="131"/>
      <c r="H12" s="131"/>
    </row>
    <row r="13" spans="1:8" ht="18.75" x14ac:dyDescent="0.25">
      <c r="A13" s="153"/>
      <c r="B13" s="153"/>
      <c r="C13" s="153"/>
      <c r="D13" s="132"/>
      <c r="E13" s="132"/>
      <c r="F13" s="132"/>
      <c r="G13" s="132"/>
      <c r="H13" s="132"/>
    </row>
    <row r="14" spans="1:8" ht="18.75" x14ac:dyDescent="0.25">
      <c r="A14" s="290" t="s">
        <v>465</v>
      </c>
      <c r="B14" s="290"/>
      <c r="C14" s="290"/>
      <c r="D14" s="10"/>
      <c r="E14" s="10"/>
      <c r="F14" s="10"/>
      <c r="G14" s="10"/>
      <c r="H14" s="10"/>
    </row>
    <row r="15" spans="1:8" x14ac:dyDescent="0.25">
      <c r="A15" s="288" t="s">
        <v>6</v>
      </c>
      <c r="B15" s="288"/>
      <c r="C15" s="288"/>
      <c r="D15" s="131"/>
      <c r="E15" s="131"/>
      <c r="F15" s="131"/>
      <c r="G15" s="131"/>
      <c r="H15" s="131"/>
    </row>
    <row r="16" spans="1:8" x14ac:dyDescent="0.25">
      <c r="B16" s="117"/>
    </row>
    <row r="17" spans="1:4" ht="33.75" customHeight="1" x14ac:dyDescent="0.25">
      <c r="A17" s="404" t="s">
        <v>391</v>
      </c>
      <c r="B17" s="405"/>
    </row>
    <row r="18" spans="1:4" x14ac:dyDescent="0.25">
      <c r="B18" s="47"/>
    </row>
    <row r="19" spans="1:4" ht="16.5" thickBot="1" x14ac:dyDescent="0.3">
      <c r="B19" s="118"/>
    </row>
    <row r="20" spans="1:4" ht="49.5" customHeight="1" thickBot="1" x14ac:dyDescent="0.3">
      <c r="A20" s="164" t="s">
        <v>264</v>
      </c>
      <c r="B20" s="183" t="s">
        <v>464</v>
      </c>
      <c r="C20" s="182"/>
      <c r="D20" s="182"/>
    </row>
    <row r="21" spans="1:4" ht="30" customHeight="1" thickBot="1" x14ac:dyDescent="0.3">
      <c r="A21" s="165" t="s">
        <v>265</v>
      </c>
      <c r="B21" s="161" t="s">
        <v>441</v>
      </c>
    </row>
    <row r="22" spans="1:4" ht="16.5" thickBot="1" x14ac:dyDescent="0.3">
      <c r="A22" s="165" t="s">
        <v>247</v>
      </c>
      <c r="B22" s="120" t="s">
        <v>418</v>
      </c>
    </row>
    <row r="23" spans="1:4" ht="16.5" thickBot="1" x14ac:dyDescent="0.3">
      <c r="A23" s="165" t="s">
        <v>266</v>
      </c>
      <c r="B23" s="120"/>
    </row>
    <row r="24" spans="1:4" ht="16.5" thickBot="1" x14ac:dyDescent="0.3">
      <c r="A24" s="166" t="s">
        <v>267</v>
      </c>
      <c r="B24" s="119" t="s">
        <v>439</v>
      </c>
    </row>
    <row r="25" spans="1:4" ht="30.75" thickBot="1" x14ac:dyDescent="0.3">
      <c r="A25" s="167" t="s">
        <v>268</v>
      </c>
      <c r="B25" s="121" t="s">
        <v>269</v>
      </c>
    </row>
    <row r="26" spans="1:4" ht="32.25" thickBot="1" x14ac:dyDescent="0.3">
      <c r="A26" s="168" t="s">
        <v>431</v>
      </c>
      <c r="B26" s="122">
        <v>4.38</v>
      </c>
    </row>
    <row r="27" spans="1:4" ht="32.25" thickBot="1" x14ac:dyDescent="0.3">
      <c r="A27" s="169" t="s">
        <v>270</v>
      </c>
      <c r="B27" s="122" t="s">
        <v>408</v>
      </c>
    </row>
    <row r="28" spans="1:4" ht="32.25" thickBot="1" x14ac:dyDescent="0.3">
      <c r="A28" s="170" t="s">
        <v>271</v>
      </c>
      <c r="B28" s="122">
        <v>4.3019999999999996</v>
      </c>
    </row>
    <row r="29" spans="1:4" ht="32.25" thickBot="1" x14ac:dyDescent="0.3">
      <c r="A29" s="170" t="s">
        <v>272</v>
      </c>
      <c r="B29" s="122">
        <v>1</v>
      </c>
    </row>
    <row r="30" spans="1:4" ht="16.5" thickBot="1" x14ac:dyDescent="0.3">
      <c r="A30" s="169" t="s">
        <v>273</v>
      </c>
      <c r="B30" s="122" t="s">
        <v>424</v>
      </c>
    </row>
    <row r="31" spans="1:4" ht="32.25" thickBot="1" x14ac:dyDescent="0.3">
      <c r="A31" s="170" t="s">
        <v>274</v>
      </c>
      <c r="B31" s="122" t="s">
        <v>424</v>
      </c>
    </row>
    <row r="32" spans="1:4" ht="32.25" thickBot="1" x14ac:dyDescent="0.3">
      <c r="A32" s="169" t="s">
        <v>690</v>
      </c>
      <c r="B32" s="122">
        <v>4.3019999999999996</v>
      </c>
    </row>
    <row r="33" spans="1:2" ht="16.5" thickBot="1" x14ac:dyDescent="0.3">
      <c r="A33" s="169" t="s">
        <v>276</v>
      </c>
      <c r="B33" s="122">
        <v>98</v>
      </c>
    </row>
    <row r="34" spans="1:2" ht="16.5" thickBot="1" x14ac:dyDescent="0.3">
      <c r="A34" s="169" t="s">
        <v>277</v>
      </c>
      <c r="B34" s="122">
        <v>4.2530000000000001</v>
      </c>
    </row>
    <row r="35" spans="1:2" ht="16.5" thickBot="1" x14ac:dyDescent="0.3">
      <c r="A35" s="169" t="s">
        <v>278</v>
      </c>
      <c r="B35" s="122">
        <v>4.2530000000000001</v>
      </c>
    </row>
    <row r="36" spans="1:2" ht="32.25" thickBot="1" x14ac:dyDescent="0.3">
      <c r="A36" s="170" t="s">
        <v>279</v>
      </c>
      <c r="B36" s="122" t="s">
        <v>424</v>
      </c>
    </row>
    <row r="37" spans="1:2" ht="32.25" thickBot="1" x14ac:dyDescent="0.3">
      <c r="A37" s="169" t="s">
        <v>275</v>
      </c>
      <c r="B37" s="122" t="s">
        <v>424</v>
      </c>
    </row>
    <row r="38" spans="1:2" ht="16.5" thickBot="1" x14ac:dyDescent="0.3">
      <c r="A38" s="169" t="s">
        <v>276</v>
      </c>
      <c r="B38" s="122" t="s">
        <v>424</v>
      </c>
    </row>
    <row r="39" spans="1:2" ht="16.5" thickBot="1" x14ac:dyDescent="0.3">
      <c r="A39" s="169" t="s">
        <v>277</v>
      </c>
      <c r="B39" s="122" t="s">
        <v>424</v>
      </c>
    </row>
    <row r="40" spans="1:2" ht="16.5" thickBot="1" x14ac:dyDescent="0.3">
      <c r="A40" s="169" t="s">
        <v>278</v>
      </c>
      <c r="B40" s="122" t="s">
        <v>424</v>
      </c>
    </row>
    <row r="41" spans="1:2" ht="32.25" thickBot="1" x14ac:dyDescent="0.3">
      <c r="A41" s="170" t="s">
        <v>280</v>
      </c>
      <c r="B41" s="122" t="s">
        <v>424</v>
      </c>
    </row>
    <row r="42" spans="1:2" ht="32.25" thickBot="1" x14ac:dyDescent="0.3">
      <c r="A42" s="169" t="s">
        <v>275</v>
      </c>
      <c r="B42" s="122" t="s">
        <v>424</v>
      </c>
    </row>
    <row r="43" spans="1:2" ht="16.5" thickBot="1" x14ac:dyDescent="0.3">
      <c r="A43" s="169" t="s">
        <v>276</v>
      </c>
      <c r="B43" s="122" t="s">
        <v>424</v>
      </c>
    </row>
    <row r="44" spans="1:2" ht="16.5" thickBot="1" x14ac:dyDescent="0.3">
      <c r="A44" s="169" t="s">
        <v>277</v>
      </c>
      <c r="B44" s="122" t="s">
        <v>424</v>
      </c>
    </row>
    <row r="45" spans="1:2" ht="16.5" thickBot="1" x14ac:dyDescent="0.3">
      <c r="A45" s="169" t="s">
        <v>278</v>
      </c>
      <c r="B45" s="122" t="s">
        <v>424</v>
      </c>
    </row>
    <row r="46" spans="1:2" ht="32.25" thickBot="1" x14ac:dyDescent="0.3">
      <c r="A46" s="171" t="s">
        <v>281</v>
      </c>
      <c r="B46" s="122" t="s">
        <v>424</v>
      </c>
    </row>
    <row r="47" spans="1:2" ht="16.5" thickBot="1" x14ac:dyDescent="0.3">
      <c r="A47" s="172" t="s">
        <v>273</v>
      </c>
      <c r="B47" s="122" t="s">
        <v>424</v>
      </c>
    </row>
    <row r="48" spans="1:2" ht="16.5" thickBot="1" x14ac:dyDescent="0.3">
      <c r="A48" s="172" t="s">
        <v>282</v>
      </c>
      <c r="B48" s="122" t="s">
        <v>424</v>
      </c>
    </row>
    <row r="49" spans="1:2" ht="16.5" thickBot="1" x14ac:dyDescent="0.3">
      <c r="A49" s="172" t="s">
        <v>283</v>
      </c>
      <c r="B49" s="122" t="s">
        <v>424</v>
      </c>
    </row>
    <row r="50" spans="1:2" ht="32.25" thickBot="1" x14ac:dyDescent="0.3">
      <c r="A50" s="172" t="s">
        <v>284</v>
      </c>
      <c r="B50" s="122" t="s">
        <v>424</v>
      </c>
    </row>
    <row r="51" spans="1:2" ht="16.5" thickBot="1" x14ac:dyDescent="0.3">
      <c r="A51" s="166" t="s">
        <v>285</v>
      </c>
      <c r="B51" s="122" t="s">
        <v>424</v>
      </c>
    </row>
    <row r="52" spans="1:2" ht="16.5" thickBot="1" x14ac:dyDescent="0.3">
      <c r="A52" s="166" t="s">
        <v>286</v>
      </c>
      <c r="B52" s="122" t="s">
        <v>424</v>
      </c>
    </row>
    <row r="53" spans="1:2" ht="16.5" thickBot="1" x14ac:dyDescent="0.3">
      <c r="A53" s="166" t="s">
        <v>287</v>
      </c>
      <c r="B53" s="122" t="s">
        <v>424</v>
      </c>
    </row>
    <row r="54" spans="1:2" ht="16.5" thickBot="1" x14ac:dyDescent="0.3">
      <c r="A54" s="167" t="s">
        <v>288</v>
      </c>
      <c r="B54" s="122" t="s">
        <v>424</v>
      </c>
    </row>
    <row r="55" spans="1:2" ht="15.75" customHeight="1" thickBot="1" x14ac:dyDescent="0.3">
      <c r="A55" s="171" t="s">
        <v>289</v>
      </c>
      <c r="B55" s="122" t="s">
        <v>424</v>
      </c>
    </row>
    <row r="56" spans="1:2" ht="16.5" thickBot="1" x14ac:dyDescent="0.3">
      <c r="A56" s="173" t="s">
        <v>290</v>
      </c>
      <c r="B56" s="122" t="s">
        <v>424</v>
      </c>
    </row>
    <row r="57" spans="1:2" ht="16.5" thickBot="1" x14ac:dyDescent="0.3">
      <c r="A57" s="173" t="s">
        <v>291</v>
      </c>
      <c r="B57" s="122" t="s">
        <v>424</v>
      </c>
    </row>
    <row r="58" spans="1:2" ht="16.5" thickBot="1" x14ac:dyDescent="0.3">
      <c r="A58" s="173" t="s">
        <v>292</v>
      </c>
      <c r="B58" s="122" t="s">
        <v>424</v>
      </c>
    </row>
    <row r="59" spans="1:2" ht="16.5" thickBot="1" x14ac:dyDescent="0.3">
      <c r="A59" s="173" t="s">
        <v>293</v>
      </c>
      <c r="B59" s="122" t="s">
        <v>687</v>
      </c>
    </row>
    <row r="60" spans="1:2" ht="16.5" thickBot="1" x14ac:dyDescent="0.3">
      <c r="A60" s="174" t="s">
        <v>294</v>
      </c>
      <c r="B60" s="122" t="s">
        <v>424</v>
      </c>
    </row>
    <row r="61" spans="1:2" ht="32.25" thickBot="1" x14ac:dyDescent="0.3">
      <c r="A61" s="172" t="s">
        <v>295</v>
      </c>
      <c r="B61" s="122" t="s">
        <v>424</v>
      </c>
    </row>
    <row r="62" spans="1:2" ht="32.25" thickBot="1" x14ac:dyDescent="0.3">
      <c r="A62" s="166" t="s">
        <v>296</v>
      </c>
      <c r="B62" s="122" t="s">
        <v>424</v>
      </c>
    </row>
    <row r="63" spans="1:2" ht="16.5" thickBot="1" x14ac:dyDescent="0.3">
      <c r="A63" s="172" t="s">
        <v>273</v>
      </c>
      <c r="B63" s="122" t="s">
        <v>424</v>
      </c>
    </row>
    <row r="64" spans="1:2" ht="16.5" thickBot="1" x14ac:dyDescent="0.3">
      <c r="A64" s="172" t="s">
        <v>297</v>
      </c>
      <c r="B64" s="122" t="s">
        <v>424</v>
      </c>
    </row>
    <row r="65" spans="1:2" ht="16.5" thickBot="1" x14ac:dyDescent="0.3">
      <c r="A65" s="172" t="s">
        <v>298</v>
      </c>
      <c r="B65" s="122" t="s">
        <v>424</v>
      </c>
    </row>
    <row r="66" spans="1:2" ht="16.5" thickBot="1" x14ac:dyDescent="0.3">
      <c r="A66" s="175" t="s">
        <v>299</v>
      </c>
      <c r="B66" s="122" t="s">
        <v>424</v>
      </c>
    </row>
    <row r="67" spans="1:2" ht="16.5" thickBot="1" x14ac:dyDescent="0.3">
      <c r="A67" s="166" t="s">
        <v>300</v>
      </c>
      <c r="B67" s="122" t="s">
        <v>424</v>
      </c>
    </row>
    <row r="68" spans="1:2" ht="16.5" thickBot="1" x14ac:dyDescent="0.3">
      <c r="A68" s="173" t="s">
        <v>301</v>
      </c>
      <c r="B68" s="122" t="s">
        <v>424</v>
      </c>
    </row>
    <row r="69" spans="1:2" ht="16.5" thickBot="1" x14ac:dyDescent="0.3">
      <c r="A69" s="173" t="s">
        <v>302</v>
      </c>
      <c r="B69" s="122" t="s">
        <v>424</v>
      </c>
    </row>
    <row r="70" spans="1:2" ht="16.5" thickBot="1" x14ac:dyDescent="0.3">
      <c r="A70" s="173" t="s">
        <v>303</v>
      </c>
      <c r="B70" s="122" t="s">
        <v>424</v>
      </c>
    </row>
    <row r="71" spans="1:2" ht="32.25" thickBot="1" x14ac:dyDescent="0.3">
      <c r="A71" s="176" t="s">
        <v>304</v>
      </c>
      <c r="B71" s="122" t="s">
        <v>681</v>
      </c>
    </row>
    <row r="72" spans="1:2" ht="31.5" customHeight="1" thickBot="1" x14ac:dyDescent="0.3">
      <c r="A72" s="171" t="s">
        <v>305</v>
      </c>
      <c r="B72" s="122" t="s">
        <v>424</v>
      </c>
    </row>
    <row r="73" spans="1:2" ht="16.5" thickBot="1" x14ac:dyDescent="0.3">
      <c r="A73" s="173" t="s">
        <v>306</v>
      </c>
      <c r="B73" s="122" t="s">
        <v>424</v>
      </c>
    </row>
    <row r="74" spans="1:2" ht="16.5" thickBot="1" x14ac:dyDescent="0.3">
      <c r="A74" s="173" t="s">
        <v>307</v>
      </c>
      <c r="B74" s="122" t="s">
        <v>424</v>
      </c>
    </row>
    <row r="75" spans="1:2" ht="16.5" thickBot="1" x14ac:dyDescent="0.3">
      <c r="A75" s="173" t="s">
        <v>308</v>
      </c>
      <c r="B75" s="122" t="s">
        <v>424</v>
      </c>
    </row>
    <row r="76" spans="1:2" ht="16.5" thickBot="1" x14ac:dyDescent="0.3">
      <c r="A76" s="173" t="s">
        <v>309</v>
      </c>
      <c r="B76" s="122" t="s">
        <v>424</v>
      </c>
    </row>
    <row r="77" spans="1:2" ht="16.5" thickBot="1" x14ac:dyDescent="0.3">
      <c r="A77" s="177" t="s">
        <v>310</v>
      </c>
      <c r="B77" s="122" t="s">
        <v>424</v>
      </c>
    </row>
    <row r="78" spans="1:2" x14ac:dyDescent="0.25">
      <c r="A78" s="61"/>
    </row>
    <row r="79" spans="1:2" x14ac:dyDescent="0.25">
      <c r="A79" s="61"/>
    </row>
    <row r="80" spans="1:2" x14ac:dyDescent="0.25">
      <c r="A80" s="123"/>
      <c r="B80" s="124"/>
    </row>
    <row r="81" spans="2:2" s="116" customFormat="1" x14ac:dyDescent="0.25">
      <c r="B81" s="125"/>
    </row>
    <row r="82" spans="2:2" s="116" customFormat="1" x14ac:dyDescent="0.25">
      <c r="B82" s="126"/>
    </row>
  </sheetData>
  <mergeCells count="8">
    <mergeCell ref="A17:B17"/>
    <mergeCell ref="A14:C14"/>
    <mergeCell ref="A15:C15"/>
    <mergeCell ref="A6:C6"/>
    <mergeCell ref="A8:C8"/>
    <mergeCell ref="A9:C9"/>
    <mergeCell ref="A11:C11"/>
    <mergeCell ref="A12:C12"/>
  </mergeCells>
  <pageMargins left="0.70866141732283472" right="0.70866141732283472" top="0.74803149606299213" bottom="0.74803149606299213" header="0.31496062992125984" footer="0.31496062992125984"/>
  <pageSetup paperSize="8" scale="6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0"/>
  <sheetViews>
    <sheetView zoomScale="115" zoomScaleNormal="115" workbookViewId="0">
      <selection activeCell="A20" sqref="A20:N20"/>
    </sheetView>
  </sheetViews>
  <sheetFormatPr defaultColWidth="9.140625" defaultRowHeight="11.25" customHeight="1" x14ac:dyDescent="0.2"/>
  <cols>
    <col min="1" max="1" width="8.140625" style="282" customWidth="1"/>
    <col min="2" max="2" width="20.140625" style="282" customWidth="1"/>
    <col min="3" max="4" width="10.42578125" style="282" customWidth="1"/>
    <col min="5" max="5" width="13.28515625" style="282" customWidth="1"/>
    <col min="6" max="6" width="8.5703125" style="282" customWidth="1"/>
    <col min="7" max="7" width="7.85546875" style="282" customWidth="1"/>
    <col min="8" max="8" width="8.42578125" style="282" customWidth="1"/>
    <col min="9" max="9" width="8.7109375" style="282" customWidth="1"/>
    <col min="10" max="10" width="8.140625" style="282" customWidth="1"/>
    <col min="11" max="11" width="8.5703125" style="282" customWidth="1"/>
    <col min="12" max="12" width="10" style="282" customWidth="1"/>
    <col min="13" max="13" width="6.5703125" style="282" customWidth="1"/>
    <col min="14" max="14" width="9.7109375" style="282" customWidth="1"/>
    <col min="15" max="15" width="9.140625" style="282" customWidth="1"/>
    <col min="16" max="16" width="49.140625" style="283" hidden="1" customWidth="1"/>
    <col min="17" max="17" width="43" style="283" hidden="1" customWidth="1"/>
    <col min="18" max="18" width="100.28515625" style="283" hidden="1" customWidth="1"/>
    <col min="19" max="22" width="139" style="283" hidden="1" customWidth="1"/>
    <col min="23" max="27" width="34.140625" style="283" hidden="1" customWidth="1"/>
    <col min="28" max="30" width="84.42578125" style="283" hidden="1" customWidth="1"/>
    <col min="31" max="31" width="34.140625" style="283" hidden="1" customWidth="1"/>
    <col min="32" max="34" width="84.42578125" style="283" hidden="1" customWidth="1"/>
    <col min="35" max="16384" width="9.140625" style="282"/>
  </cols>
  <sheetData>
    <row r="1" spans="1:34" ht="11.25" customHeight="1" x14ac:dyDescent="0.2">
      <c r="A1" s="409"/>
      <c r="B1" s="409"/>
      <c r="C1" s="409"/>
      <c r="D1" s="409"/>
      <c r="E1" s="409"/>
      <c r="F1" s="409"/>
      <c r="G1" s="409"/>
      <c r="H1" s="409"/>
      <c r="I1" s="409"/>
      <c r="J1" s="409"/>
      <c r="K1" s="409"/>
      <c r="L1" s="409"/>
      <c r="M1" s="409"/>
      <c r="N1" s="410" t="s">
        <v>500</v>
      </c>
    </row>
    <row r="2" spans="1:34" x14ac:dyDescent="0.2">
      <c r="A2" s="409"/>
      <c r="B2" s="409"/>
      <c r="C2" s="409"/>
      <c r="D2" s="409"/>
      <c r="E2" s="409"/>
      <c r="F2" s="409"/>
      <c r="G2" s="409"/>
      <c r="H2" s="409"/>
      <c r="I2" s="409"/>
      <c r="J2" s="409"/>
      <c r="K2" s="409"/>
      <c r="L2" s="409"/>
      <c r="M2" s="409"/>
      <c r="N2" s="410" t="s">
        <v>501</v>
      </c>
      <c r="P2" s="282"/>
      <c r="Q2" s="282"/>
      <c r="R2" s="282"/>
      <c r="S2" s="282"/>
      <c r="T2" s="282"/>
      <c r="U2" s="282"/>
      <c r="V2" s="282"/>
      <c r="W2" s="282"/>
      <c r="X2" s="282"/>
      <c r="Y2" s="282"/>
      <c r="Z2" s="282"/>
      <c r="AA2" s="282"/>
      <c r="AB2" s="282"/>
      <c r="AC2" s="282"/>
      <c r="AD2" s="282"/>
      <c r="AE2" s="282"/>
      <c r="AF2" s="282"/>
      <c r="AG2" s="282"/>
      <c r="AH2" s="282"/>
    </row>
    <row r="3" spans="1:34" ht="11.25" customHeight="1" x14ac:dyDescent="0.2">
      <c r="A3" s="409"/>
      <c r="B3" s="409"/>
      <c r="C3" s="409"/>
      <c r="D3" s="409"/>
      <c r="E3" s="409"/>
      <c r="F3" s="409"/>
      <c r="G3" s="409"/>
      <c r="H3" s="409"/>
      <c r="I3" s="409"/>
      <c r="J3" s="409"/>
      <c r="K3" s="409"/>
      <c r="L3" s="409"/>
      <c r="M3" s="409"/>
      <c r="N3" s="410"/>
    </row>
    <row r="4" spans="1:34" ht="11.25" customHeight="1" x14ac:dyDescent="0.2">
      <c r="A4" s="411" t="s">
        <v>502</v>
      </c>
      <c r="B4" s="411"/>
      <c r="C4" s="411"/>
      <c r="D4" s="412"/>
      <c r="E4" s="409"/>
      <c r="F4" s="409"/>
      <c r="G4" s="409"/>
      <c r="H4" s="409"/>
      <c r="I4" s="409"/>
      <c r="J4" s="409"/>
      <c r="K4" s="411" t="s">
        <v>503</v>
      </c>
      <c r="L4" s="411"/>
      <c r="M4" s="411"/>
      <c r="N4" s="411"/>
    </row>
    <row r="5" spans="1:34" ht="11.25" customHeight="1" x14ac:dyDescent="0.2">
      <c r="A5" s="413"/>
      <c r="B5" s="413"/>
      <c r="C5" s="413"/>
      <c r="D5" s="413"/>
      <c r="E5" s="414"/>
      <c r="F5" s="409"/>
      <c r="G5" s="409"/>
      <c r="H5" s="409"/>
      <c r="I5" s="409"/>
      <c r="J5" s="415"/>
      <c r="K5" s="415"/>
      <c r="L5" s="415"/>
      <c r="M5" s="415"/>
      <c r="N5" s="415"/>
    </row>
    <row r="6" spans="1:34" ht="11.25" customHeight="1" x14ac:dyDescent="0.2">
      <c r="A6" s="416"/>
      <c r="B6" s="416"/>
      <c r="C6" s="416"/>
      <c r="D6" s="416"/>
      <c r="E6" s="409"/>
      <c r="F6" s="409"/>
      <c r="G6" s="409"/>
      <c r="H6" s="409"/>
      <c r="I6" s="409"/>
      <c r="J6" s="416"/>
      <c r="K6" s="416"/>
      <c r="L6" s="416"/>
      <c r="M6" s="416"/>
      <c r="N6" s="416"/>
    </row>
    <row r="7" spans="1:34" ht="11.25" customHeight="1" x14ac:dyDescent="0.2">
      <c r="A7" s="417"/>
      <c r="B7" s="418"/>
      <c r="C7" s="414"/>
      <c r="D7" s="414"/>
      <c r="E7" s="409"/>
      <c r="F7" s="409"/>
      <c r="G7" s="409"/>
      <c r="H7" s="409"/>
      <c r="I7" s="409"/>
      <c r="J7" s="417"/>
      <c r="K7" s="417"/>
      <c r="L7" s="417"/>
      <c r="M7" s="417"/>
      <c r="N7" s="418"/>
    </row>
    <row r="8" spans="1:34" ht="11.25" customHeight="1" x14ac:dyDescent="0.2">
      <c r="A8" s="409" t="s">
        <v>504</v>
      </c>
      <c r="B8" s="419"/>
      <c r="C8" s="419"/>
      <c r="D8" s="419"/>
      <c r="E8" s="409"/>
      <c r="F8" s="409"/>
      <c r="G8" s="409"/>
      <c r="H8" s="409"/>
      <c r="I8" s="409"/>
      <c r="J8" s="409"/>
      <c r="K8" s="409"/>
      <c r="L8" s="419"/>
      <c r="M8" s="419"/>
      <c r="N8" s="410" t="s">
        <v>504</v>
      </c>
    </row>
    <row r="9" spans="1:34" ht="11.25" customHeight="1" x14ac:dyDescent="0.2">
      <c r="A9" s="409"/>
      <c r="B9" s="409"/>
      <c r="C9" s="409"/>
      <c r="D9" s="409"/>
      <c r="E9" s="409"/>
      <c r="F9" s="420"/>
      <c r="G9" s="409"/>
      <c r="H9" s="409"/>
      <c r="I9" s="409"/>
      <c r="J9" s="409"/>
      <c r="K9" s="409"/>
      <c r="L9" s="409"/>
      <c r="M9" s="409"/>
      <c r="N9" s="409"/>
    </row>
    <row r="10" spans="1:34" ht="11.25" customHeight="1" x14ac:dyDescent="0.2">
      <c r="A10" s="421" t="s">
        <v>505</v>
      </c>
      <c r="B10" s="419"/>
      <c r="C10" s="409"/>
      <c r="D10" s="416" t="s">
        <v>506</v>
      </c>
      <c r="E10" s="416"/>
      <c r="F10" s="416"/>
      <c r="G10" s="416"/>
      <c r="H10" s="416"/>
      <c r="I10" s="416"/>
      <c r="J10" s="416"/>
      <c r="K10" s="416"/>
      <c r="L10" s="416"/>
      <c r="M10" s="416"/>
      <c r="N10" s="416"/>
    </row>
    <row r="11" spans="1:34" ht="11.25" customHeight="1" x14ac:dyDescent="0.2">
      <c r="A11" s="422" t="s">
        <v>507</v>
      </c>
      <c r="B11" s="409"/>
      <c r="C11" s="409"/>
      <c r="D11" s="417" t="s">
        <v>508</v>
      </c>
      <c r="E11" s="417"/>
      <c r="F11" s="423"/>
      <c r="G11" s="423"/>
      <c r="H11" s="423"/>
      <c r="I11" s="423"/>
      <c r="J11" s="423"/>
      <c r="K11" s="423"/>
      <c r="L11" s="423"/>
      <c r="M11" s="423"/>
      <c r="N11" s="423"/>
    </row>
    <row r="12" spans="1:34" ht="11.25" customHeight="1" x14ac:dyDescent="0.2">
      <c r="A12" s="422"/>
      <c r="B12" s="409"/>
      <c r="C12" s="409"/>
      <c r="D12" s="409"/>
      <c r="E12" s="409"/>
      <c r="F12" s="419"/>
      <c r="G12" s="419"/>
      <c r="H12" s="419"/>
      <c r="I12" s="419"/>
      <c r="J12" s="419"/>
      <c r="K12" s="419"/>
      <c r="L12" s="419"/>
      <c r="M12" s="419"/>
      <c r="N12" s="419"/>
    </row>
    <row r="13" spans="1:34" ht="11.25" customHeight="1" x14ac:dyDescent="0.2">
      <c r="A13" s="424"/>
      <c r="B13" s="424"/>
      <c r="C13" s="424"/>
      <c r="D13" s="424"/>
      <c r="E13" s="424"/>
      <c r="F13" s="424"/>
      <c r="G13" s="424"/>
      <c r="H13" s="424"/>
      <c r="I13" s="424"/>
      <c r="J13" s="424"/>
      <c r="K13" s="424"/>
      <c r="L13" s="424"/>
      <c r="M13" s="424"/>
      <c r="N13" s="424"/>
    </row>
    <row r="14" spans="1:34" ht="11.25" customHeight="1" x14ac:dyDescent="0.2">
      <c r="A14" s="425" t="s">
        <v>509</v>
      </c>
      <c r="B14" s="425"/>
      <c r="C14" s="425"/>
      <c r="D14" s="425"/>
      <c r="E14" s="425"/>
      <c r="F14" s="425"/>
      <c r="G14" s="425"/>
      <c r="H14" s="425"/>
      <c r="I14" s="425"/>
      <c r="J14" s="425"/>
      <c r="K14" s="425"/>
      <c r="L14" s="425"/>
      <c r="M14" s="425"/>
      <c r="N14" s="425"/>
    </row>
    <row r="15" spans="1:34" ht="11.25" customHeight="1" x14ac:dyDescent="0.2">
      <c r="A15" s="426"/>
      <c r="B15" s="426"/>
      <c r="C15" s="426"/>
      <c r="D15" s="426"/>
      <c r="E15" s="426"/>
      <c r="F15" s="426"/>
      <c r="G15" s="426"/>
      <c r="H15" s="426"/>
      <c r="I15" s="426"/>
      <c r="J15" s="426"/>
      <c r="K15" s="426"/>
      <c r="L15" s="426"/>
      <c r="M15" s="426"/>
      <c r="N15" s="426"/>
    </row>
    <row r="16" spans="1:34" ht="11.25" customHeight="1" x14ac:dyDescent="0.2">
      <c r="A16" s="424"/>
      <c r="B16" s="424"/>
      <c r="C16" s="424"/>
      <c r="D16" s="424"/>
      <c r="E16" s="424"/>
      <c r="F16" s="424"/>
      <c r="G16" s="424"/>
      <c r="H16" s="424"/>
      <c r="I16" s="424"/>
      <c r="J16" s="424"/>
      <c r="K16" s="424"/>
      <c r="L16" s="424"/>
      <c r="M16" s="424"/>
      <c r="N16" s="424"/>
    </row>
    <row r="17" spans="1:14" ht="11.25" customHeight="1" x14ac:dyDescent="0.2">
      <c r="A17" s="425" t="s">
        <v>510</v>
      </c>
      <c r="B17" s="425"/>
      <c r="C17" s="425"/>
      <c r="D17" s="425"/>
      <c r="E17" s="425"/>
      <c r="F17" s="425"/>
      <c r="G17" s="425"/>
      <c r="H17" s="425"/>
      <c r="I17" s="425"/>
      <c r="J17" s="425"/>
      <c r="K17" s="425"/>
      <c r="L17" s="425"/>
      <c r="M17" s="425"/>
      <c r="N17" s="425"/>
    </row>
    <row r="18" spans="1:14" ht="16.5" customHeight="1" x14ac:dyDescent="0.25">
      <c r="A18" s="427" t="s">
        <v>511</v>
      </c>
      <c r="B18" s="427"/>
      <c r="C18" s="427"/>
      <c r="D18" s="427"/>
      <c r="E18" s="427"/>
      <c r="F18" s="427"/>
      <c r="G18" s="427"/>
      <c r="H18" s="427"/>
      <c r="I18" s="427"/>
      <c r="J18" s="427"/>
      <c r="K18" s="427"/>
      <c r="L18" s="427"/>
      <c r="M18" s="427"/>
      <c r="N18" s="427"/>
    </row>
    <row r="19" spans="1:14" ht="11.25" customHeight="1" x14ac:dyDescent="0.25">
      <c r="A19" s="428"/>
      <c r="B19" s="428"/>
      <c r="C19" s="428"/>
      <c r="D19" s="428"/>
      <c r="E19" s="428"/>
      <c r="F19" s="428"/>
      <c r="G19" s="428"/>
      <c r="H19" s="428"/>
      <c r="I19" s="428"/>
      <c r="J19" s="428"/>
      <c r="K19" s="428"/>
      <c r="L19" s="428"/>
      <c r="M19" s="428"/>
      <c r="N19" s="428"/>
    </row>
    <row r="20" spans="1:14" ht="11.25" customHeight="1" x14ac:dyDescent="0.2">
      <c r="A20" s="429" t="s">
        <v>691</v>
      </c>
      <c r="B20" s="429"/>
      <c r="C20" s="429"/>
      <c r="D20" s="429"/>
      <c r="E20" s="429"/>
      <c r="F20" s="429"/>
      <c r="G20" s="429"/>
      <c r="H20" s="429"/>
      <c r="I20" s="429"/>
      <c r="J20" s="429"/>
      <c r="K20" s="429"/>
      <c r="L20" s="429"/>
      <c r="M20" s="429"/>
      <c r="N20" s="429"/>
    </row>
    <row r="21" spans="1:14" ht="11.25" customHeight="1" x14ac:dyDescent="0.2">
      <c r="A21" s="425" t="s">
        <v>512</v>
      </c>
      <c r="B21" s="425"/>
      <c r="C21" s="425"/>
      <c r="D21" s="425"/>
      <c r="E21" s="425"/>
      <c r="F21" s="425"/>
      <c r="G21" s="425"/>
      <c r="H21" s="425"/>
      <c r="I21" s="425"/>
      <c r="J21" s="425"/>
      <c r="K21" s="425"/>
      <c r="L21" s="425"/>
      <c r="M21" s="425"/>
      <c r="N21" s="425"/>
    </row>
    <row r="22" spans="1:14" ht="11.25" customHeight="1" x14ac:dyDescent="0.2">
      <c r="A22" s="409" t="s">
        <v>513</v>
      </c>
      <c r="B22" s="430" t="s">
        <v>514</v>
      </c>
      <c r="C22" s="409" t="s">
        <v>515</v>
      </c>
      <c r="D22" s="409"/>
      <c r="E22" s="409"/>
      <c r="F22" s="414"/>
      <c r="G22" s="414"/>
      <c r="H22" s="414"/>
      <c r="I22" s="414"/>
      <c r="J22" s="414"/>
      <c r="K22" s="414"/>
      <c r="L22" s="414"/>
      <c r="M22" s="414"/>
      <c r="N22" s="414"/>
    </row>
    <row r="23" spans="1:14" ht="11.25" customHeight="1" x14ac:dyDescent="0.2">
      <c r="A23" s="409" t="s">
        <v>516</v>
      </c>
      <c r="B23" s="429"/>
      <c r="C23" s="429"/>
      <c r="D23" s="429"/>
      <c r="E23" s="429"/>
      <c r="F23" s="429"/>
      <c r="G23" s="414"/>
      <c r="H23" s="414"/>
      <c r="I23" s="414"/>
      <c r="J23" s="414"/>
      <c r="K23" s="414"/>
      <c r="L23" s="414"/>
      <c r="M23" s="414"/>
      <c r="N23" s="414"/>
    </row>
    <row r="24" spans="1:14" ht="11.25" customHeight="1" x14ac:dyDescent="0.2">
      <c r="A24" s="409"/>
      <c r="B24" s="431" t="s">
        <v>517</v>
      </c>
      <c r="C24" s="431"/>
      <c r="D24" s="431"/>
      <c r="E24" s="431"/>
      <c r="F24" s="431"/>
      <c r="G24" s="432"/>
      <c r="H24" s="432"/>
      <c r="I24" s="432"/>
      <c r="J24" s="432"/>
      <c r="K24" s="432"/>
      <c r="L24" s="432"/>
      <c r="M24" s="433"/>
      <c r="N24" s="432"/>
    </row>
    <row r="25" spans="1:14" ht="11.25" customHeight="1" x14ac:dyDescent="0.2">
      <c r="A25" s="409"/>
      <c r="B25" s="409"/>
      <c r="C25" s="409"/>
      <c r="D25" s="434"/>
      <c r="E25" s="434"/>
      <c r="F25" s="434"/>
      <c r="G25" s="434"/>
      <c r="H25" s="434"/>
      <c r="I25" s="434"/>
      <c r="J25" s="434"/>
      <c r="K25" s="434"/>
      <c r="L25" s="434"/>
      <c r="M25" s="432"/>
      <c r="N25" s="432"/>
    </row>
    <row r="26" spans="1:14" ht="11.25" customHeight="1" x14ac:dyDescent="0.2">
      <c r="A26" s="435" t="s">
        <v>518</v>
      </c>
      <c r="B26" s="409"/>
      <c r="C26" s="409"/>
      <c r="D26" s="417"/>
      <c r="E26" s="409"/>
      <c r="F26" s="436"/>
      <c r="G26" s="436"/>
      <c r="H26" s="436"/>
      <c r="I26" s="436"/>
      <c r="J26" s="436"/>
      <c r="K26" s="436"/>
      <c r="L26" s="436"/>
      <c r="M26" s="436"/>
      <c r="N26" s="436"/>
    </row>
    <row r="27" spans="1:14" ht="11.25" customHeight="1" x14ac:dyDescent="0.2">
      <c r="A27" s="409"/>
      <c r="B27" s="409"/>
      <c r="C27" s="409"/>
      <c r="D27" s="436"/>
      <c r="E27" s="436"/>
      <c r="F27" s="436"/>
      <c r="G27" s="436"/>
      <c r="H27" s="436"/>
      <c r="I27" s="436"/>
      <c r="J27" s="436"/>
      <c r="K27" s="436"/>
      <c r="L27" s="436"/>
      <c r="M27" s="436"/>
      <c r="N27" s="436"/>
    </row>
    <row r="28" spans="1:14" ht="11.25" customHeight="1" x14ac:dyDescent="0.2">
      <c r="A28" s="435" t="s">
        <v>519</v>
      </c>
      <c r="B28" s="409"/>
      <c r="C28" s="437">
        <v>4253.17</v>
      </c>
      <c r="D28" s="438" t="s">
        <v>747</v>
      </c>
      <c r="E28" s="422" t="s">
        <v>520</v>
      </c>
      <c r="F28" s="409"/>
      <c r="G28" s="409"/>
      <c r="H28" s="409"/>
      <c r="I28" s="409"/>
      <c r="J28" s="409"/>
      <c r="K28" s="409"/>
      <c r="L28" s="439"/>
      <c r="M28" s="439"/>
      <c r="N28" s="409"/>
    </row>
    <row r="29" spans="1:14" ht="11.25" customHeight="1" x14ac:dyDescent="0.2">
      <c r="A29" s="409"/>
      <c r="B29" s="409" t="s">
        <v>521</v>
      </c>
      <c r="C29" s="440"/>
      <c r="D29" s="441"/>
      <c r="E29" s="422"/>
      <c r="F29" s="409"/>
      <c r="G29" s="409"/>
      <c r="H29" s="409"/>
      <c r="I29" s="409"/>
      <c r="J29" s="409"/>
      <c r="K29" s="409"/>
      <c r="L29" s="409"/>
      <c r="M29" s="409"/>
      <c r="N29" s="409"/>
    </row>
    <row r="30" spans="1:14" ht="11.25" customHeight="1" x14ac:dyDescent="0.2">
      <c r="A30" s="409"/>
      <c r="B30" s="409" t="s">
        <v>522</v>
      </c>
      <c r="C30" s="437">
        <v>3571.27</v>
      </c>
      <c r="D30" s="438" t="s">
        <v>748</v>
      </c>
      <c r="E30" s="422" t="s">
        <v>520</v>
      </c>
      <c r="F30" s="409"/>
      <c r="G30" s="409" t="s">
        <v>523</v>
      </c>
      <c r="H30" s="409"/>
      <c r="I30" s="409"/>
      <c r="J30" s="409"/>
      <c r="K30" s="409"/>
      <c r="L30" s="437">
        <v>210.52</v>
      </c>
      <c r="M30" s="438" t="s">
        <v>749</v>
      </c>
      <c r="N30" s="422" t="s">
        <v>520</v>
      </c>
    </row>
    <row r="31" spans="1:14" ht="11.25" customHeight="1" x14ac:dyDescent="0.2">
      <c r="A31" s="409"/>
      <c r="B31" s="409" t="s">
        <v>524</v>
      </c>
      <c r="C31" s="437">
        <v>34.020000000000003</v>
      </c>
      <c r="D31" s="442" t="s">
        <v>750</v>
      </c>
      <c r="E31" s="422" t="s">
        <v>520</v>
      </c>
      <c r="F31" s="409"/>
      <c r="G31" s="409" t="s">
        <v>525</v>
      </c>
      <c r="H31" s="409"/>
      <c r="I31" s="409"/>
      <c r="J31" s="409"/>
      <c r="K31" s="409"/>
      <c r="L31" s="443"/>
      <c r="M31" s="443">
        <v>963.63</v>
      </c>
      <c r="N31" s="422" t="s">
        <v>526</v>
      </c>
    </row>
    <row r="32" spans="1:14" ht="11.25" customHeight="1" x14ac:dyDescent="0.2">
      <c r="A32" s="409"/>
      <c r="B32" s="409" t="s">
        <v>527</v>
      </c>
      <c r="C32" s="437">
        <v>0</v>
      </c>
      <c r="D32" s="442" t="s">
        <v>528</v>
      </c>
      <c r="E32" s="422" t="s">
        <v>520</v>
      </c>
      <c r="F32" s="409"/>
      <c r="G32" s="409" t="s">
        <v>529</v>
      </c>
      <c r="H32" s="409"/>
      <c r="I32" s="409"/>
      <c r="J32" s="409"/>
      <c r="K32" s="409"/>
      <c r="L32" s="443"/>
      <c r="M32" s="443">
        <v>292.85000000000002</v>
      </c>
      <c r="N32" s="422" t="s">
        <v>526</v>
      </c>
    </row>
    <row r="33" spans="1:14" ht="11.25" customHeight="1" x14ac:dyDescent="0.2">
      <c r="A33" s="409"/>
      <c r="B33" s="409" t="s">
        <v>530</v>
      </c>
      <c r="C33" s="437">
        <v>0</v>
      </c>
      <c r="D33" s="438" t="s">
        <v>528</v>
      </c>
      <c r="E33" s="422" t="s">
        <v>520</v>
      </c>
      <c r="F33" s="409"/>
      <c r="G33" s="409" t="s">
        <v>531</v>
      </c>
      <c r="H33" s="409"/>
      <c r="I33" s="409"/>
      <c r="J33" s="409"/>
      <c r="K33" s="409"/>
      <c r="L33" s="444"/>
      <c r="M33" s="444"/>
      <c r="N33" s="409"/>
    </row>
    <row r="34" spans="1:14" ht="11.25" customHeight="1" x14ac:dyDescent="0.2">
      <c r="A34" s="445"/>
      <c r="B34" s="409"/>
      <c r="C34" s="409"/>
      <c r="D34" s="409"/>
      <c r="E34" s="409"/>
      <c r="F34" s="409"/>
      <c r="G34" s="409"/>
      <c r="H34" s="409"/>
      <c r="I34" s="409"/>
      <c r="J34" s="409"/>
      <c r="K34" s="409"/>
      <c r="L34" s="409"/>
      <c r="M34" s="409"/>
      <c r="N34" s="409"/>
    </row>
    <row r="35" spans="1:14" ht="11.25" customHeight="1" x14ac:dyDescent="0.2">
      <c r="A35" s="446" t="s">
        <v>532</v>
      </c>
      <c r="B35" s="446" t="s">
        <v>533</v>
      </c>
      <c r="C35" s="446" t="s">
        <v>534</v>
      </c>
      <c r="D35" s="446"/>
      <c r="E35" s="446"/>
      <c r="F35" s="446" t="s">
        <v>535</v>
      </c>
      <c r="G35" s="446" t="s">
        <v>23</v>
      </c>
      <c r="H35" s="446"/>
      <c r="I35" s="446"/>
      <c r="J35" s="446" t="s">
        <v>536</v>
      </c>
      <c r="K35" s="446"/>
      <c r="L35" s="446"/>
      <c r="M35" s="446" t="s">
        <v>537</v>
      </c>
      <c r="N35" s="446" t="s">
        <v>538</v>
      </c>
    </row>
    <row r="36" spans="1:14" ht="11.25" customHeight="1" x14ac:dyDescent="0.2">
      <c r="A36" s="446"/>
      <c r="B36" s="446"/>
      <c r="C36" s="446"/>
      <c r="D36" s="446"/>
      <c r="E36" s="446"/>
      <c r="F36" s="446"/>
      <c r="G36" s="446"/>
      <c r="H36" s="446"/>
      <c r="I36" s="446"/>
      <c r="J36" s="446"/>
      <c r="K36" s="446"/>
      <c r="L36" s="446"/>
      <c r="M36" s="446"/>
      <c r="N36" s="446"/>
    </row>
    <row r="37" spans="1:14" ht="11.25" customHeight="1" x14ac:dyDescent="0.2">
      <c r="A37" s="446"/>
      <c r="B37" s="446"/>
      <c r="C37" s="446"/>
      <c r="D37" s="446"/>
      <c r="E37" s="446"/>
      <c r="F37" s="446"/>
      <c r="G37" s="447" t="s">
        <v>539</v>
      </c>
      <c r="H37" s="447" t="s">
        <v>540</v>
      </c>
      <c r="I37" s="447" t="s">
        <v>541</v>
      </c>
      <c r="J37" s="447" t="s">
        <v>539</v>
      </c>
      <c r="K37" s="447" t="s">
        <v>540</v>
      </c>
      <c r="L37" s="447" t="s">
        <v>542</v>
      </c>
      <c r="M37" s="446"/>
      <c r="N37" s="446"/>
    </row>
    <row r="38" spans="1:14" ht="11.25" customHeight="1" x14ac:dyDescent="0.2">
      <c r="A38" s="448">
        <v>1</v>
      </c>
      <c r="B38" s="448">
        <v>2</v>
      </c>
      <c r="C38" s="449">
        <v>3</v>
      </c>
      <c r="D38" s="449"/>
      <c r="E38" s="449"/>
      <c r="F38" s="448">
        <v>4</v>
      </c>
      <c r="G38" s="448">
        <v>5</v>
      </c>
      <c r="H38" s="448">
        <v>6</v>
      </c>
      <c r="I38" s="448">
        <v>7</v>
      </c>
      <c r="J38" s="448">
        <v>8</v>
      </c>
      <c r="K38" s="448">
        <v>9</v>
      </c>
      <c r="L38" s="448">
        <v>10</v>
      </c>
      <c r="M38" s="448">
        <v>11</v>
      </c>
      <c r="N38" s="448">
        <v>12</v>
      </c>
    </row>
    <row r="39" spans="1:14" ht="11.25" customHeight="1" x14ac:dyDescent="0.2">
      <c r="A39" s="450" t="s">
        <v>543</v>
      </c>
      <c r="B39" s="451"/>
      <c r="C39" s="451"/>
      <c r="D39" s="451"/>
      <c r="E39" s="451"/>
      <c r="F39" s="451"/>
      <c r="G39" s="451"/>
      <c r="H39" s="451"/>
      <c r="I39" s="451"/>
      <c r="J39" s="451"/>
      <c r="K39" s="451"/>
      <c r="L39" s="451"/>
      <c r="M39" s="451"/>
      <c r="N39" s="452"/>
    </row>
    <row r="40" spans="1:14" ht="11.25" customHeight="1" x14ac:dyDescent="0.2">
      <c r="A40" s="453" t="s">
        <v>65</v>
      </c>
      <c r="B40" s="454" t="s">
        <v>544</v>
      </c>
      <c r="C40" s="455" t="s">
        <v>545</v>
      </c>
      <c r="D40" s="455"/>
      <c r="E40" s="455"/>
      <c r="F40" s="456" t="s">
        <v>546</v>
      </c>
      <c r="G40" s="456"/>
      <c r="H40" s="456"/>
      <c r="I40" s="456">
        <v>65</v>
      </c>
      <c r="J40" s="457"/>
      <c r="K40" s="456"/>
      <c r="L40" s="457"/>
      <c r="M40" s="456"/>
      <c r="N40" s="458"/>
    </row>
    <row r="41" spans="1:14" ht="11.25" customHeight="1" x14ac:dyDescent="0.2">
      <c r="A41" s="459"/>
      <c r="B41" s="460" t="s">
        <v>65</v>
      </c>
      <c r="C41" s="416" t="s">
        <v>547</v>
      </c>
      <c r="D41" s="416"/>
      <c r="E41" s="416"/>
      <c r="F41" s="461"/>
      <c r="G41" s="461"/>
      <c r="H41" s="461"/>
      <c r="I41" s="461"/>
      <c r="J41" s="462">
        <v>9.2899999999999991</v>
      </c>
      <c r="K41" s="461"/>
      <c r="L41" s="462">
        <v>603.85</v>
      </c>
      <c r="M41" s="461" t="s">
        <v>548</v>
      </c>
      <c r="N41" s="463">
        <v>11775</v>
      </c>
    </row>
    <row r="42" spans="1:14" ht="11.25" customHeight="1" x14ac:dyDescent="0.2">
      <c r="A42" s="459"/>
      <c r="B42" s="460" t="s">
        <v>63</v>
      </c>
      <c r="C42" s="416" t="s">
        <v>549</v>
      </c>
      <c r="D42" s="416"/>
      <c r="E42" s="416"/>
      <c r="F42" s="461"/>
      <c r="G42" s="461"/>
      <c r="H42" s="461"/>
      <c r="I42" s="461"/>
      <c r="J42" s="462">
        <v>56.25</v>
      </c>
      <c r="K42" s="461"/>
      <c r="L42" s="462">
        <v>3656.25</v>
      </c>
      <c r="M42" s="461"/>
      <c r="N42" s="463"/>
    </row>
    <row r="43" spans="1:14" ht="11.25" customHeight="1" x14ac:dyDescent="0.2">
      <c r="A43" s="459"/>
      <c r="B43" s="460" t="s">
        <v>62</v>
      </c>
      <c r="C43" s="416" t="s">
        <v>550</v>
      </c>
      <c r="D43" s="416"/>
      <c r="E43" s="416"/>
      <c r="F43" s="461"/>
      <c r="G43" s="461"/>
      <c r="H43" s="461"/>
      <c r="I43" s="461"/>
      <c r="J43" s="462">
        <v>6.17</v>
      </c>
      <c r="K43" s="461"/>
      <c r="L43" s="462">
        <v>401.05</v>
      </c>
      <c r="M43" s="461" t="s">
        <v>548</v>
      </c>
      <c r="N43" s="463">
        <v>7820</v>
      </c>
    </row>
    <row r="44" spans="1:14" ht="11.25" customHeight="1" x14ac:dyDescent="0.2">
      <c r="A44" s="459"/>
      <c r="B44" s="460"/>
      <c r="C44" s="416" t="s">
        <v>551</v>
      </c>
      <c r="D44" s="416"/>
      <c r="E44" s="416"/>
      <c r="F44" s="461" t="s">
        <v>552</v>
      </c>
      <c r="G44" s="461" t="s">
        <v>553</v>
      </c>
      <c r="H44" s="461"/>
      <c r="I44" s="461" t="s">
        <v>554</v>
      </c>
      <c r="J44" s="462"/>
      <c r="K44" s="461"/>
      <c r="L44" s="462"/>
      <c r="M44" s="461"/>
      <c r="N44" s="463"/>
    </row>
    <row r="45" spans="1:14" ht="11.25" customHeight="1" x14ac:dyDescent="0.2">
      <c r="A45" s="459"/>
      <c r="B45" s="460"/>
      <c r="C45" s="416" t="s">
        <v>555</v>
      </c>
      <c r="D45" s="416"/>
      <c r="E45" s="416"/>
      <c r="F45" s="461" t="s">
        <v>552</v>
      </c>
      <c r="G45" s="461" t="s">
        <v>556</v>
      </c>
      <c r="H45" s="461"/>
      <c r="I45" s="461" t="s">
        <v>557</v>
      </c>
      <c r="J45" s="462"/>
      <c r="K45" s="461"/>
      <c r="L45" s="462"/>
      <c r="M45" s="461"/>
      <c r="N45" s="463"/>
    </row>
    <row r="46" spans="1:14" ht="11.25" customHeight="1" x14ac:dyDescent="0.2">
      <c r="A46" s="459"/>
      <c r="B46" s="460"/>
      <c r="C46" s="464" t="s">
        <v>558</v>
      </c>
      <c r="D46" s="464"/>
      <c r="E46" s="464"/>
      <c r="F46" s="465"/>
      <c r="G46" s="465"/>
      <c r="H46" s="465"/>
      <c r="I46" s="465"/>
      <c r="J46" s="466">
        <v>65.540000000000006</v>
      </c>
      <c r="K46" s="465"/>
      <c r="L46" s="466">
        <v>4260.1000000000004</v>
      </c>
      <c r="M46" s="465"/>
      <c r="N46" s="467"/>
    </row>
    <row r="47" spans="1:14" ht="11.25" customHeight="1" x14ac:dyDescent="0.2">
      <c r="A47" s="459"/>
      <c r="B47" s="460"/>
      <c r="C47" s="416" t="s">
        <v>559</v>
      </c>
      <c r="D47" s="416"/>
      <c r="E47" s="416"/>
      <c r="F47" s="461"/>
      <c r="G47" s="461"/>
      <c r="H47" s="461"/>
      <c r="I47" s="461"/>
      <c r="J47" s="462"/>
      <c r="K47" s="461"/>
      <c r="L47" s="462">
        <v>1004.9</v>
      </c>
      <c r="M47" s="461"/>
      <c r="N47" s="463">
        <v>19595</v>
      </c>
    </row>
    <row r="48" spans="1:14" ht="11.25" customHeight="1" x14ac:dyDescent="0.2">
      <c r="A48" s="459"/>
      <c r="B48" s="460" t="s">
        <v>560</v>
      </c>
      <c r="C48" s="416" t="s">
        <v>561</v>
      </c>
      <c r="D48" s="416"/>
      <c r="E48" s="416"/>
      <c r="F48" s="461" t="s">
        <v>494</v>
      </c>
      <c r="G48" s="461" t="s">
        <v>562</v>
      </c>
      <c r="H48" s="461"/>
      <c r="I48" s="461" t="s">
        <v>562</v>
      </c>
      <c r="J48" s="462"/>
      <c r="K48" s="461"/>
      <c r="L48" s="462">
        <v>1035.05</v>
      </c>
      <c r="M48" s="461"/>
      <c r="N48" s="463">
        <v>20183</v>
      </c>
    </row>
    <row r="49" spans="1:14" ht="11.25" customHeight="1" x14ac:dyDescent="0.2">
      <c r="A49" s="459"/>
      <c r="B49" s="460" t="s">
        <v>563</v>
      </c>
      <c r="C49" s="416" t="s">
        <v>564</v>
      </c>
      <c r="D49" s="416"/>
      <c r="E49" s="416"/>
      <c r="F49" s="461" t="s">
        <v>494</v>
      </c>
      <c r="G49" s="461" t="s">
        <v>565</v>
      </c>
      <c r="H49" s="461" t="s">
        <v>566</v>
      </c>
      <c r="I49" s="461" t="s">
        <v>567</v>
      </c>
      <c r="J49" s="462"/>
      <c r="K49" s="461"/>
      <c r="L49" s="462">
        <v>512.5</v>
      </c>
      <c r="M49" s="461"/>
      <c r="N49" s="463">
        <v>9993</v>
      </c>
    </row>
    <row r="50" spans="1:14" ht="11.25" customHeight="1" x14ac:dyDescent="0.2">
      <c r="A50" s="468"/>
      <c r="B50" s="469"/>
      <c r="C50" s="455" t="s">
        <v>568</v>
      </c>
      <c r="D50" s="455"/>
      <c r="E50" s="455"/>
      <c r="F50" s="456"/>
      <c r="G50" s="456"/>
      <c r="H50" s="456"/>
      <c r="I50" s="456"/>
      <c r="J50" s="457"/>
      <c r="K50" s="456"/>
      <c r="L50" s="457">
        <v>5807.65</v>
      </c>
      <c r="M50" s="465"/>
      <c r="N50" s="458"/>
    </row>
    <row r="51" spans="1:14" ht="11.25" customHeight="1" x14ac:dyDescent="0.2">
      <c r="A51" s="453" t="s">
        <v>63</v>
      </c>
      <c r="B51" s="454" t="s">
        <v>569</v>
      </c>
      <c r="C51" s="455" t="s">
        <v>570</v>
      </c>
      <c r="D51" s="455"/>
      <c r="E51" s="455"/>
      <c r="F51" s="456" t="s">
        <v>571</v>
      </c>
      <c r="G51" s="456"/>
      <c r="H51" s="456"/>
      <c r="I51" s="456">
        <v>65</v>
      </c>
      <c r="J51" s="457"/>
      <c r="K51" s="456"/>
      <c r="L51" s="457"/>
      <c r="M51" s="456"/>
      <c r="N51" s="458"/>
    </row>
    <row r="52" spans="1:14" ht="11.25" customHeight="1" x14ac:dyDescent="0.2">
      <c r="A52" s="459"/>
      <c r="B52" s="460" t="s">
        <v>65</v>
      </c>
      <c r="C52" s="416" t="s">
        <v>547</v>
      </c>
      <c r="D52" s="416"/>
      <c r="E52" s="416"/>
      <c r="F52" s="461"/>
      <c r="G52" s="461"/>
      <c r="H52" s="461"/>
      <c r="I52" s="461"/>
      <c r="J52" s="462">
        <v>13.46</v>
      </c>
      <c r="K52" s="461"/>
      <c r="L52" s="462">
        <v>874.9</v>
      </c>
      <c r="M52" s="461" t="s">
        <v>548</v>
      </c>
      <c r="N52" s="463">
        <v>17061</v>
      </c>
    </row>
    <row r="53" spans="1:14" ht="11.25" customHeight="1" x14ac:dyDescent="0.2">
      <c r="A53" s="459"/>
      <c r="B53" s="460" t="s">
        <v>63</v>
      </c>
      <c r="C53" s="416" t="s">
        <v>549</v>
      </c>
      <c r="D53" s="416"/>
      <c r="E53" s="416"/>
      <c r="F53" s="461"/>
      <c r="G53" s="461"/>
      <c r="H53" s="461"/>
      <c r="I53" s="461"/>
      <c r="J53" s="462">
        <v>38.31</v>
      </c>
      <c r="K53" s="461"/>
      <c r="L53" s="462">
        <v>2490.15</v>
      </c>
      <c r="M53" s="461"/>
      <c r="N53" s="463"/>
    </row>
    <row r="54" spans="1:14" ht="11.25" customHeight="1" x14ac:dyDescent="0.2">
      <c r="A54" s="459"/>
      <c r="B54" s="460" t="s">
        <v>62</v>
      </c>
      <c r="C54" s="416" t="s">
        <v>550</v>
      </c>
      <c r="D54" s="416"/>
      <c r="E54" s="416"/>
      <c r="F54" s="461"/>
      <c r="G54" s="461"/>
      <c r="H54" s="461"/>
      <c r="I54" s="461"/>
      <c r="J54" s="462">
        <v>4.26</v>
      </c>
      <c r="K54" s="461"/>
      <c r="L54" s="462">
        <v>276.89999999999998</v>
      </c>
      <c r="M54" s="461" t="s">
        <v>548</v>
      </c>
      <c r="N54" s="463">
        <v>5400</v>
      </c>
    </row>
    <row r="55" spans="1:14" ht="11.25" customHeight="1" x14ac:dyDescent="0.2">
      <c r="A55" s="459"/>
      <c r="B55" s="460"/>
      <c r="C55" s="416" t="s">
        <v>551</v>
      </c>
      <c r="D55" s="416"/>
      <c r="E55" s="416"/>
      <c r="F55" s="461" t="s">
        <v>552</v>
      </c>
      <c r="G55" s="461" t="s">
        <v>572</v>
      </c>
      <c r="H55" s="461"/>
      <c r="I55" s="461" t="s">
        <v>573</v>
      </c>
      <c r="J55" s="462"/>
      <c r="K55" s="461"/>
      <c r="L55" s="462"/>
      <c r="M55" s="461"/>
      <c r="N55" s="463"/>
    </row>
    <row r="56" spans="1:14" ht="11.25" customHeight="1" x14ac:dyDescent="0.2">
      <c r="A56" s="459"/>
      <c r="B56" s="460"/>
      <c r="C56" s="416" t="s">
        <v>555</v>
      </c>
      <c r="D56" s="416"/>
      <c r="E56" s="416"/>
      <c r="F56" s="461" t="s">
        <v>552</v>
      </c>
      <c r="G56" s="461" t="s">
        <v>574</v>
      </c>
      <c r="H56" s="461"/>
      <c r="I56" s="461" t="s">
        <v>575</v>
      </c>
      <c r="J56" s="462"/>
      <c r="K56" s="461"/>
      <c r="L56" s="462"/>
      <c r="M56" s="461"/>
      <c r="N56" s="463"/>
    </row>
    <row r="57" spans="1:14" ht="11.25" customHeight="1" x14ac:dyDescent="0.2">
      <c r="A57" s="459"/>
      <c r="B57" s="460"/>
      <c r="C57" s="464" t="s">
        <v>558</v>
      </c>
      <c r="D57" s="464"/>
      <c r="E57" s="464"/>
      <c r="F57" s="465"/>
      <c r="G57" s="465"/>
      <c r="H57" s="465"/>
      <c r="I57" s="465"/>
      <c r="J57" s="466">
        <v>51.77</v>
      </c>
      <c r="K57" s="465"/>
      <c r="L57" s="466">
        <v>3365.05</v>
      </c>
      <c r="M57" s="465"/>
      <c r="N57" s="467"/>
    </row>
    <row r="58" spans="1:14" ht="11.25" customHeight="1" x14ac:dyDescent="0.2">
      <c r="A58" s="459"/>
      <c r="B58" s="460"/>
      <c r="C58" s="416" t="s">
        <v>559</v>
      </c>
      <c r="D58" s="416"/>
      <c r="E58" s="416"/>
      <c r="F58" s="461"/>
      <c r="G58" s="461"/>
      <c r="H58" s="461"/>
      <c r="I58" s="461"/>
      <c r="J58" s="462"/>
      <c r="K58" s="461"/>
      <c r="L58" s="462">
        <v>1151.8</v>
      </c>
      <c r="M58" s="461"/>
      <c r="N58" s="463">
        <v>22461</v>
      </c>
    </row>
    <row r="59" spans="1:14" ht="11.25" customHeight="1" x14ac:dyDescent="0.2">
      <c r="A59" s="459"/>
      <c r="B59" s="460" t="s">
        <v>560</v>
      </c>
      <c r="C59" s="416" t="s">
        <v>561</v>
      </c>
      <c r="D59" s="416"/>
      <c r="E59" s="416"/>
      <c r="F59" s="461" t="s">
        <v>494</v>
      </c>
      <c r="G59" s="461" t="s">
        <v>562</v>
      </c>
      <c r="H59" s="461"/>
      <c r="I59" s="461" t="s">
        <v>562</v>
      </c>
      <c r="J59" s="462"/>
      <c r="K59" s="461"/>
      <c r="L59" s="462">
        <v>1186.3499999999999</v>
      </c>
      <c r="M59" s="461"/>
      <c r="N59" s="463">
        <v>23135</v>
      </c>
    </row>
    <row r="60" spans="1:14" ht="11.25" customHeight="1" x14ac:dyDescent="0.2">
      <c r="A60" s="459"/>
      <c r="B60" s="460" t="s">
        <v>563</v>
      </c>
      <c r="C60" s="416" t="s">
        <v>564</v>
      </c>
      <c r="D60" s="416"/>
      <c r="E60" s="416"/>
      <c r="F60" s="461" t="s">
        <v>494</v>
      </c>
      <c r="G60" s="461" t="s">
        <v>565</v>
      </c>
      <c r="H60" s="461" t="s">
        <v>566</v>
      </c>
      <c r="I60" s="461" t="s">
        <v>567</v>
      </c>
      <c r="J60" s="462"/>
      <c r="K60" s="461"/>
      <c r="L60" s="462">
        <v>587.41999999999996</v>
      </c>
      <c r="M60" s="461"/>
      <c r="N60" s="463">
        <v>11455</v>
      </c>
    </row>
    <row r="61" spans="1:14" ht="11.25" customHeight="1" x14ac:dyDescent="0.2">
      <c r="A61" s="468"/>
      <c r="B61" s="469"/>
      <c r="C61" s="455" t="s">
        <v>568</v>
      </c>
      <c r="D61" s="455"/>
      <c r="E61" s="455"/>
      <c r="F61" s="456"/>
      <c r="G61" s="456"/>
      <c r="H61" s="456"/>
      <c r="I61" s="456"/>
      <c r="J61" s="457"/>
      <c r="K61" s="456"/>
      <c r="L61" s="457">
        <v>5138.82</v>
      </c>
      <c r="M61" s="465"/>
      <c r="N61" s="458"/>
    </row>
    <row r="62" spans="1:14" ht="11.25" customHeight="1" x14ac:dyDescent="0.2">
      <c r="A62" s="453" t="s">
        <v>62</v>
      </c>
      <c r="B62" s="454" t="s">
        <v>692</v>
      </c>
      <c r="C62" s="455" t="s">
        <v>693</v>
      </c>
      <c r="D62" s="455"/>
      <c r="E62" s="455"/>
      <c r="F62" s="456" t="s">
        <v>694</v>
      </c>
      <c r="G62" s="456"/>
      <c r="H62" s="456"/>
      <c r="I62" s="456">
        <v>18.518000000000001</v>
      </c>
      <c r="J62" s="457">
        <v>17.95</v>
      </c>
      <c r="K62" s="456"/>
      <c r="L62" s="457">
        <v>332.4</v>
      </c>
      <c r="M62" s="456"/>
      <c r="N62" s="458"/>
    </row>
    <row r="63" spans="1:14" ht="11.25" customHeight="1" x14ac:dyDescent="0.2">
      <c r="A63" s="468"/>
      <c r="B63" s="469"/>
      <c r="C63" s="421" t="s">
        <v>695</v>
      </c>
      <c r="D63" s="470"/>
      <c r="E63" s="470"/>
      <c r="F63" s="471"/>
      <c r="G63" s="471"/>
      <c r="H63" s="471"/>
      <c r="I63" s="471"/>
      <c r="J63" s="472"/>
      <c r="K63" s="471"/>
      <c r="L63" s="472"/>
      <c r="M63" s="473"/>
      <c r="N63" s="474"/>
    </row>
    <row r="64" spans="1:14" ht="11.25" customHeight="1" x14ac:dyDescent="0.2">
      <c r="A64" s="475"/>
      <c r="B64" s="476"/>
      <c r="C64" s="416" t="s">
        <v>696</v>
      </c>
      <c r="D64" s="416"/>
      <c r="E64" s="416"/>
      <c r="F64" s="416"/>
      <c r="G64" s="416"/>
      <c r="H64" s="416"/>
      <c r="I64" s="416"/>
      <c r="J64" s="416"/>
      <c r="K64" s="416"/>
      <c r="L64" s="416"/>
      <c r="M64" s="416"/>
      <c r="N64" s="477"/>
    </row>
    <row r="65" spans="1:14" ht="11.25" customHeight="1" x14ac:dyDescent="0.2">
      <c r="A65" s="453" t="s">
        <v>61</v>
      </c>
      <c r="B65" s="454" t="s">
        <v>697</v>
      </c>
      <c r="C65" s="455" t="s">
        <v>698</v>
      </c>
      <c r="D65" s="455"/>
      <c r="E65" s="455"/>
      <c r="F65" s="456" t="s">
        <v>694</v>
      </c>
      <c r="G65" s="456"/>
      <c r="H65" s="456"/>
      <c r="I65" s="456">
        <v>0.318</v>
      </c>
      <c r="J65" s="457">
        <v>22.02</v>
      </c>
      <c r="K65" s="456"/>
      <c r="L65" s="457">
        <v>7</v>
      </c>
      <c r="M65" s="456"/>
      <c r="N65" s="458"/>
    </row>
    <row r="66" spans="1:14" ht="11.25" customHeight="1" x14ac:dyDescent="0.2">
      <c r="A66" s="468"/>
      <c r="B66" s="469"/>
      <c r="C66" s="421" t="s">
        <v>699</v>
      </c>
      <c r="D66" s="470"/>
      <c r="E66" s="470"/>
      <c r="F66" s="471"/>
      <c r="G66" s="471"/>
      <c r="H66" s="471"/>
      <c r="I66" s="471"/>
      <c r="J66" s="472"/>
      <c r="K66" s="471"/>
      <c r="L66" s="472"/>
      <c r="M66" s="473"/>
      <c r="N66" s="474"/>
    </row>
    <row r="67" spans="1:14" ht="11.25" customHeight="1" x14ac:dyDescent="0.2">
      <c r="A67" s="453" t="s">
        <v>59</v>
      </c>
      <c r="B67" s="454" t="s">
        <v>700</v>
      </c>
      <c r="C67" s="455" t="s">
        <v>701</v>
      </c>
      <c r="D67" s="455"/>
      <c r="E67" s="455"/>
      <c r="F67" s="456" t="s">
        <v>694</v>
      </c>
      <c r="G67" s="456"/>
      <c r="H67" s="456"/>
      <c r="I67" s="456">
        <v>18.2</v>
      </c>
      <c r="J67" s="457">
        <v>6.71</v>
      </c>
      <c r="K67" s="456"/>
      <c r="L67" s="457">
        <v>122.12</v>
      </c>
      <c r="M67" s="456"/>
      <c r="N67" s="458"/>
    </row>
    <row r="68" spans="1:14" ht="11.25" customHeight="1" x14ac:dyDescent="0.2">
      <c r="A68" s="468"/>
      <c r="B68" s="469"/>
      <c r="C68" s="421" t="s">
        <v>699</v>
      </c>
      <c r="D68" s="470"/>
      <c r="E68" s="470"/>
      <c r="F68" s="471"/>
      <c r="G68" s="471"/>
      <c r="H68" s="471"/>
      <c r="I68" s="471"/>
      <c r="J68" s="472"/>
      <c r="K68" s="471"/>
      <c r="L68" s="472"/>
      <c r="M68" s="473"/>
      <c r="N68" s="474"/>
    </row>
    <row r="69" spans="1:14" ht="11.25" customHeight="1" x14ac:dyDescent="0.2">
      <c r="A69" s="471"/>
      <c r="B69" s="469"/>
      <c r="C69" s="469"/>
      <c r="D69" s="469"/>
      <c r="E69" s="469"/>
      <c r="F69" s="471"/>
      <c r="G69" s="471"/>
      <c r="H69" s="471"/>
      <c r="I69" s="471"/>
      <c r="J69" s="478"/>
      <c r="K69" s="471"/>
      <c r="L69" s="478"/>
      <c r="M69" s="461"/>
      <c r="N69" s="478"/>
    </row>
    <row r="70" spans="1:14" ht="11.25" customHeight="1" x14ac:dyDescent="0.2">
      <c r="A70" s="479"/>
      <c r="B70" s="480"/>
      <c r="C70" s="455" t="s">
        <v>576</v>
      </c>
      <c r="D70" s="455"/>
      <c r="E70" s="455"/>
      <c r="F70" s="455"/>
      <c r="G70" s="455"/>
      <c r="H70" s="455"/>
      <c r="I70" s="455"/>
      <c r="J70" s="455"/>
      <c r="K70" s="455"/>
      <c r="L70" s="481"/>
      <c r="M70" s="482"/>
      <c r="N70" s="483"/>
    </row>
    <row r="71" spans="1:14" ht="11.25" customHeight="1" x14ac:dyDescent="0.2">
      <c r="A71" s="484"/>
      <c r="B71" s="460"/>
      <c r="C71" s="416" t="s">
        <v>577</v>
      </c>
      <c r="D71" s="416"/>
      <c r="E71" s="416"/>
      <c r="F71" s="416"/>
      <c r="G71" s="416"/>
      <c r="H71" s="416"/>
      <c r="I71" s="416"/>
      <c r="J71" s="416"/>
      <c r="K71" s="416"/>
      <c r="L71" s="485">
        <v>8086.67</v>
      </c>
      <c r="M71" s="486"/>
      <c r="N71" s="487">
        <v>79733</v>
      </c>
    </row>
    <row r="72" spans="1:14" ht="11.25" customHeight="1" x14ac:dyDescent="0.2">
      <c r="A72" s="484"/>
      <c r="B72" s="460"/>
      <c r="C72" s="416" t="s">
        <v>578</v>
      </c>
      <c r="D72" s="416"/>
      <c r="E72" s="416"/>
      <c r="F72" s="416"/>
      <c r="G72" s="416"/>
      <c r="H72" s="416"/>
      <c r="I72" s="416"/>
      <c r="J72" s="416"/>
      <c r="K72" s="416"/>
      <c r="L72" s="485"/>
      <c r="M72" s="486"/>
      <c r="N72" s="487"/>
    </row>
    <row r="73" spans="1:14" ht="11.25" customHeight="1" x14ac:dyDescent="0.2">
      <c r="A73" s="484"/>
      <c r="B73" s="460"/>
      <c r="C73" s="416" t="s">
        <v>579</v>
      </c>
      <c r="D73" s="416"/>
      <c r="E73" s="416"/>
      <c r="F73" s="416"/>
      <c r="G73" s="416"/>
      <c r="H73" s="416"/>
      <c r="I73" s="416"/>
      <c r="J73" s="416"/>
      <c r="K73" s="416"/>
      <c r="L73" s="485">
        <v>1478.75</v>
      </c>
      <c r="M73" s="486"/>
      <c r="N73" s="487">
        <v>28836</v>
      </c>
    </row>
    <row r="74" spans="1:14" ht="11.25" customHeight="1" x14ac:dyDescent="0.2">
      <c r="A74" s="484"/>
      <c r="B74" s="460"/>
      <c r="C74" s="416" t="s">
        <v>580</v>
      </c>
      <c r="D74" s="416"/>
      <c r="E74" s="416"/>
      <c r="F74" s="416"/>
      <c r="G74" s="416"/>
      <c r="H74" s="416"/>
      <c r="I74" s="416"/>
      <c r="J74" s="416"/>
      <c r="K74" s="416"/>
      <c r="L74" s="485">
        <v>6146.4</v>
      </c>
      <c r="M74" s="486"/>
      <c r="N74" s="487">
        <v>48372</v>
      </c>
    </row>
    <row r="75" spans="1:14" ht="11.25" customHeight="1" x14ac:dyDescent="0.2">
      <c r="A75" s="484"/>
      <c r="B75" s="460"/>
      <c r="C75" s="416" t="s">
        <v>581</v>
      </c>
      <c r="D75" s="416"/>
      <c r="E75" s="416"/>
      <c r="F75" s="416"/>
      <c r="G75" s="416"/>
      <c r="H75" s="416"/>
      <c r="I75" s="416"/>
      <c r="J75" s="416"/>
      <c r="K75" s="416"/>
      <c r="L75" s="485">
        <v>677.95</v>
      </c>
      <c r="M75" s="486"/>
      <c r="N75" s="487">
        <v>13220</v>
      </c>
    </row>
    <row r="76" spans="1:14" ht="11.25" customHeight="1" x14ac:dyDescent="0.2">
      <c r="A76" s="484"/>
      <c r="B76" s="460"/>
      <c r="C76" s="416" t="s">
        <v>666</v>
      </c>
      <c r="D76" s="416"/>
      <c r="E76" s="416"/>
      <c r="F76" s="416"/>
      <c r="G76" s="416"/>
      <c r="H76" s="416"/>
      <c r="I76" s="416"/>
      <c r="J76" s="416"/>
      <c r="K76" s="416"/>
      <c r="L76" s="485">
        <v>461.52</v>
      </c>
      <c r="M76" s="486"/>
      <c r="N76" s="487">
        <v>2525</v>
      </c>
    </row>
    <row r="77" spans="1:14" ht="11.25" customHeight="1" x14ac:dyDescent="0.2">
      <c r="A77" s="484"/>
      <c r="B77" s="460"/>
      <c r="C77" s="416" t="s">
        <v>582</v>
      </c>
      <c r="D77" s="416"/>
      <c r="E77" s="416"/>
      <c r="F77" s="416"/>
      <c r="G77" s="416"/>
      <c r="H77" s="416"/>
      <c r="I77" s="416"/>
      <c r="J77" s="416"/>
      <c r="K77" s="416"/>
      <c r="L77" s="485">
        <v>11407.99</v>
      </c>
      <c r="M77" s="486"/>
      <c r="N77" s="487">
        <v>144499</v>
      </c>
    </row>
    <row r="78" spans="1:14" ht="11.25" customHeight="1" x14ac:dyDescent="0.2">
      <c r="A78" s="484"/>
      <c r="B78" s="460"/>
      <c r="C78" s="416" t="s">
        <v>578</v>
      </c>
      <c r="D78" s="416"/>
      <c r="E78" s="416"/>
      <c r="F78" s="416"/>
      <c r="G78" s="416"/>
      <c r="H78" s="416"/>
      <c r="I78" s="416"/>
      <c r="J78" s="416"/>
      <c r="K78" s="416"/>
      <c r="L78" s="485"/>
      <c r="M78" s="486"/>
      <c r="N78" s="487"/>
    </row>
    <row r="79" spans="1:14" ht="11.25" customHeight="1" x14ac:dyDescent="0.2">
      <c r="A79" s="484"/>
      <c r="B79" s="460"/>
      <c r="C79" s="416" t="s">
        <v>583</v>
      </c>
      <c r="D79" s="416"/>
      <c r="E79" s="416"/>
      <c r="F79" s="416"/>
      <c r="G79" s="416"/>
      <c r="H79" s="416"/>
      <c r="I79" s="416"/>
      <c r="J79" s="416"/>
      <c r="K79" s="416"/>
      <c r="L79" s="485">
        <v>1478.75</v>
      </c>
      <c r="M79" s="486"/>
      <c r="N79" s="487">
        <v>28836</v>
      </c>
    </row>
    <row r="80" spans="1:14" ht="11.25" customHeight="1" x14ac:dyDescent="0.2">
      <c r="A80" s="484"/>
      <c r="B80" s="460"/>
      <c r="C80" s="416" t="s">
        <v>584</v>
      </c>
      <c r="D80" s="416"/>
      <c r="E80" s="416"/>
      <c r="F80" s="416"/>
      <c r="G80" s="416"/>
      <c r="H80" s="416"/>
      <c r="I80" s="416"/>
      <c r="J80" s="416"/>
      <c r="K80" s="416"/>
      <c r="L80" s="485">
        <v>6146.4</v>
      </c>
      <c r="M80" s="486"/>
      <c r="N80" s="487">
        <v>48372</v>
      </c>
    </row>
    <row r="81" spans="1:14" ht="11.25" customHeight="1" x14ac:dyDescent="0.2">
      <c r="A81" s="484"/>
      <c r="B81" s="460"/>
      <c r="C81" s="416" t="s">
        <v>585</v>
      </c>
      <c r="D81" s="416"/>
      <c r="E81" s="416"/>
      <c r="F81" s="416"/>
      <c r="G81" s="416"/>
      <c r="H81" s="416"/>
      <c r="I81" s="416"/>
      <c r="J81" s="416"/>
      <c r="K81" s="416"/>
      <c r="L81" s="485">
        <v>677.95</v>
      </c>
      <c r="M81" s="486"/>
      <c r="N81" s="487">
        <v>13220</v>
      </c>
    </row>
    <row r="82" spans="1:14" ht="11.25" customHeight="1" x14ac:dyDescent="0.2">
      <c r="A82" s="484"/>
      <c r="B82" s="460"/>
      <c r="C82" s="416" t="s">
        <v>667</v>
      </c>
      <c r="D82" s="416"/>
      <c r="E82" s="416"/>
      <c r="F82" s="416"/>
      <c r="G82" s="416"/>
      <c r="H82" s="416"/>
      <c r="I82" s="416"/>
      <c r="J82" s="416"/>
      <c r="K82" s="416"/>
      <c r="L82" s="485">
        <v>461.52</v>
      </c>
      <c r="M82" s="486"/>
      <c r="N82" s="487">
        <v>2525</v>
      </c>
    </row>
    <row r="83" spans="1:14" ht="11.25" customHeight="1" x14ac:dyDescent="0.2">
      <c r="A83" s="484"/>
      <c r="B83" s="460"/>
      <c r="C83" s="416" t="s">
        <v>586</v>
      </c>
      <c r="D83" s="416"/>
      <c r="E83" s="416"/>
      <c r="F83" s="416"/>
      <c r="G83" s="416"/>
      <c r="H83" s="416"/>
      <c r="I83" s="416"/>
      <c r="J83" s="416"/>
      <c r="K83" s="416"/>
      <c r="L83" s="485">
        <v>2221.4</v>
      </c>
      <c r="M83" s="486"/>
      <c r="N83" s="487">
        <v>43318</v>
      </c>
    </row>
    <row r="84" spans="1:14" ht="11.25" customHeight="1" x14ac:dyDescent="0.2">
      <c r="A84" s="484"/>
      <c r="B84" s="460"/>
      <c r="C84" s="416" t="s">
        <v>587</v>
      </c>
      <c r="D84" s="416"/>
      <c r="E84" s="416"/>
      <c r="F84" s="416"/>
      <c r="G84" s="416"/>
      <c r="H84" s="416"/>
      <c r="I84" s="416"/>
      <c r="J84" s="416"/>
      <c r="K84" s="416"/>
      <c r="L84" s="485">
        <v>1099.92</v>
      </c>
      <c r="M84" s="486"/>
      <c r="N84" s="487">
        <v>21448</v>
      </c>
    </row>
    <row r="85" spans="1:14" ht="11.25" customHeight="1" x14ac:dyDescent="0.2">
      <c r="A85" s="484"/>
      <c r="B85" s="460"/>
      <c r="C85" s="416" t="s">
        <v>588</v>
      </c>
      <c r="D85" s="416"/>
      <c r="E85" s="416"/>
      <c r="F85" s="416"/>
      <c r="G85" s="416"/>
      <c r="H85" s="416"/>
      <c r="I85" s="416"/>
      <c r="J85" s="416"/>
      <c r="K85" s="416"/>
      <c r="L85" s="485">
        <v>2156.6999999999998</v>
      </c>
      <c r="M85" s="486"/>
      <c r="N85" s="487">
        <v>42056</v>
      </c>
    </row>
    <row r="86" spans="1:14" ht="11.25" customHeight="1" x14ac:dyDescent="0.2">
      <c r="A86" s="484"/>
      <c r="B86" s="460"/>
      <c r="C86" s="416" t="s">
        <v>589</v>
      </c>
      <c r="D86" s="416"/>
      <c r="E86" s="416"/>
      <c r="F86" s="416"/>
      <c r="G86" s="416"/>
      <c r="H86" s="416"/>
      <c r="I86" s="416"/>
      <c r="J86" s="416"/>
      <c r="K86" s="416"/>
      <c r="L86" s="485">
        <v>2221.4</v>
      </c>
      <c r="M86" s="486"/>
      <c r="N86" s="487">
        <v>43318</v>
      </c>
    </row>
    <row r="87" spans="1:14" ht="11.25" customHeight="1" x14ac:dyDescent="0.2">
      <c r="A87" s="484"/>
      <c r="B87" s="460"/>
      <c r="C87" s="416" t="s">
        <v>590</v>
      </c>
      <c r="D87" s="416"/>
      <c r="E87" s="416"/>
      <c r="F87" s="416"/>
      <c r="G87" s="416"/>
      <c r="H87" s="416"/>
      <c r="I87" s="416"/>
      <c r="J87" s="416"/>
      <c r="K87" s="416"/>
      <c r="L87" s="485">
        <v>1099.92</v>
      </c>
      <c r="M87" s="486"/>
      <c r="N87" s="487">
        <v>21448</v>
      </c>
    </row>
    <row r="88" spans="1:14" ht="11.25" customHeight="1" x14ac:dyDescent="0.2">
      <c r="A88" s="484"/>
      <c r="B88" s="478"/>
      <c r="C88" s="488" t="s">
        <v>591</v>
      </c>
      <c r="D88" s="488"/>
      <c r="E88" s="488"/>
      <c r="F88" s="488"/>
      <c r="G88" s="488"/>
      <c r="H88" s="488"/>
      <c r="I88" s="488"/>
      <c r="J88" s="488"/>
      <c r="K88" s="488"/>
      <c r="L88" s="489">
        <v>11407.99</v>
      </c>
      <c r="M88" s="490"/>
      <c r="N88" s="491">
        <v>144499</v>
      </c>
    </row>
    <row r="89" spans="1:14" ht="11.25" customHeight="1" x14ac:dyDescent="0.2">
      <c r="A89" s="450" t="s">
        <v>592</v>
      </c>
      <c r="B89" s="451"/>
      <c r="C89" s="451"/>
      <c r="D89" s="451"/>
      <c r="E89" s="451"/>
      <c r="F89" s="451"/>
      <c r="G89" s="451"/>
      <c r="H89" s="451"/>
      <c r="I89" s="451"/>
      <c r="J89" s="451"/>
      <c r="K89" s="451"/>
      <c r="L89" s="451"/>
      <c r="M89" s="451"/>
      <c r="N89" s="452"/>
    </row>
    <row r="90" spans="1:14" ht="11.25" customHeight="1" x14ac:dyDescent="0.2">
      <c r="A90" s="453" t="s">
        <v>58</v>
      </c>
      <c r="B90" s="454" t="s">
        <v>593</v>
      </c>
      <c r="C90" s="455" t="s">
        <v>594</v>
      </c>
      <c r="D90" s="455"/>
      <c r="E90" s="455"/>
      <c r="F90" s="456" t="s">
        <v>546</v>
      </c>
      <c r="G90" s="456"/>
      <c r="H90" s="456"/>
      <c r="I90" s="456">
        <v>64</v>
      </c>
      <c r="J90" s="457"/>
      <c r="K90" s="456"/>
      <c r="L90" s="457"/>
      <c r="M90" s="456"/>
      <c r="N90" s="458"/>
    </row>
    <row r="91" spans="1:14" ht="11.25" customHeight="1" x14ac:dyDescent="0.2">
      <c r="A91" s="459"/>
      <c r="B91" s="460" t="s">
        <v>65</v>
      </c>
      <c r="C91" s="416" t="s">
        <v>547</v>
      </c>
      <c r="D91" s="416"/>
      <c r="E91" s="416"/>
      <c r="F91" s="461"/>
      <c r="G91" s="461"/>
      <c r="H91" s="461"/>
      <c r="I91" s="461"/>
      <c r="J91" s="462">
        <v>42.56</v>
      </c>
      <c r="K91" s="461"/>
      <c r="L91" s="462">
        <v>2723.84</v>
      </c>
      <c r="M91" s="461" t="s">
        <v>548</v>
      </c>
      <c r="N91" s="463">
        <v>53115</v>
      </c>
    </row>
    <row r="92" spans="1:14" ht="11.25" customHeight="1" x14ac:dyDescent="0.2">
      <c r="A92" s="459"/>
      <c r="B92" s="460" t="s">
        <v>63</v>
      </c>
      <c r="C92" s="416" t="s">
        <v>549</v>
      </c>
      <c r="D92" s="416"/>
      <c r="E92" s="416"/>
      <c r="F92" s="461"/>
      <c r="G92" s="461"/>
      <c r="H92" s="461"/>
      <c r="I92" s="461"/>
      <c r="J92" s="462">
        <v>110.16</v>
      </c>
      <c r="K92" s="461"/>
      <c r="L92" s="462">
        <v>7050.24</v>
      </c>
      <c r="M92" s="461"/>
      <c r="N92" s="463"/>
    </row>
    <row r="93" spans="1:14" ht="11.25" customHeight="1" x14ac:dyDescent="0.2">
      <c r="A93" s="459"/>
      <c r="B93" s="460" t="s">
        <v>62</v>
      </c>
      <c r="C93" s="416" t="s">
        <v>550</v>
      </c>
      <c r="D93" s="416"/>
      <c r="E93" s="416"/>
      <c r="F93" s="461"/>
      <c r="G93" s="461"/>
      <c r="H93" s="461"/>
      <c r="I93" s="461"/>
      <c r="J93" s="462">
        <v>10.94</v>
      </c>
      <c r="K93" s="461"/>
      <c r="L93" s="462">
        <v>700.16</v>
      </c>
      <c r="M93" s="461" t="s">
        <v>548</v>
      </c>
      <c r="N93" s="463">
        <v>13653</v>
      </c>
    </row>
    <row r="94" spans="1:14" ht="11.25" customHeight="1" x14ac:dyDescent="0.2">
      <c r="A94" s="459"/>
      <c r="B94" s="460" t="s">
        <v>61</v>
      </c>
      <c r="C94" s="416" t="s">
        <v>595</v>
      </c>
      <c r="D94" s="416"/>
      <c r="E94" s="416"/>
      <c r="F94" s="461"/>
      <c r="G94" s="461"/>
      <c r="H94" s="461"/>
      <c r="I94" s="461"/>
      <c r="J94" s="462">
        <v>41.15</v>
      </c>
      <c r="K94" s="461"/>
      <c r="L94" s="462">
        <v>2633.6</v>
      </c>
      <c r="M94" s="461"/>
      <c r="N94" s="463"/>
    </row>
    <row r="95" spans="1:14" ht="11.25" customHeight="1" x14ac:dyDescent="0.2">
      <c r="A95" s="459"/>
      <c r="B95" s="460"/>
      <c r="C95" s="416" t="s">
        <v>551</v>
      </c>
      <c r="D95" s="416"/>
      <c r="E95" s="416"/>
      <c r="F95" s="461" t="s">
        <v>552</v>
      </c>
      <c r="G95" s="461" t="s">
        <v>598</v>
      </c>
      <c r="H95" s="461"/>
      <c r="I95" s="461" t="s">
        <v>751</v>
      </c>
      <c r="J95" s="462"/>
      <c r="K95" s="461"/>
      <c r="L95" s="462"/>
      <c r="M95" s="461"/>
      <c r="N95" s="463"/>
    </row>
    <row r="96" spans="1:14" ht="11.25" customHeight="1" x14ac:dyDescent="0.2">
      <c r="A96" s="459"/>
      <c r="B96" s="460"/>
      <c r="C96" s="416" t="s">
        <v>555</v>
      </c>
      <c r="D96" s="416"/>
      <c r="E96" s="416"/>
      <c r="F96" s="461" t="s">
        <v>552</v>
      </c>
      <c r="G96" s="461" t="s">
        <v>599</v>
      </c>
      <c r="H96" s="461"/>
      <c r="I96" s="461" t="s">
        <v>752</v>
      </c>
      <c r="J96" s="462"/>
      <c r="K96" s="461"/>
      <c r="L96" s="462"/>
      <c r="M96" s="461"/>
      <c r="N96" s="463"/>
    </row>
    <row r="97" spans="1:14" ht="11.25" customHeight="1" x14ac:dyDescent="0.2">
      <c r="A97" s="459"/>
      <c r="B97" s="460"/>
      <c r="C97" s="464" t="s">
        <v>558</v>
      </c>
      <c r="D97" s="464"/>
      <c r="E97" s="464"/>
      <c r="F97" s="465"/>
      <c r="G97" s="465"/>
      <c r="H97" s="465"/>
      <c r="I97" s="465"/>
      <c r="J97" s="466">
        <v>193.87</v>
      </c>
      <c r="K97" s="465"/>
      <c r="L97" s="466">
        <v>12407.68</v>
      </c>
      <c r="M97" s="465"/>
      <c r="N97" s="467"/>
    </row>
    <row r="98" spans="1:14" ht="11.25" customHeight="1" x14ac:dyDescent="0.2">
      <c r="A98" s="459"/>
      <c r="B98" s="460"/>
      <c r="C98" s="416" t="s">
        <v>559</v>
      </c>
      <c r="D98" s="416"/>
      <c r="E98" s="416"/>
      <c r="F98" s="461"/>
      <c r="G98" s="461"/>
      <c r="H98" s="461"/>
      <c r="I98" s="461"/>
      <c r="J98" s="462"/>
      <c r="K98" s="461"/>
      <c r="L98" s="462">
        <v>3424</v>
      </c>
      <c r="M98" s="461"/>
      <c r="N98" s="463">
        <v>66768</v>
      </c>
    </row>
    <row r="99" spans="1:14" ht="11.25" customHeight="1" x14ac:dyDescent="0.2">
      <c r="A99" s="459"/>
      <c r="B99" s="460" t="s">
        <v>560</v>
      </c>
      <c r="C99" s="416" t="s">
        <v>561</v>
      </c>
      <c r="D99" s="416"/>
      <c r="E99" s="416"/>
      <c r="F99" s="461" t="s">
        <v>494</v>
      </c>
      <c r="G99" s="461" t="s">
        <v>562</v>
      </c>
      <c r="H99" s="461"/>
      <c r="I99" s="461" t="s">
        <v>562</v>
      </c>
      <c r="J99" s="462"/>
      <c r="K99" s="461"/>
      <c r="L99" s="462">
        <v>3526.72</v>
      </c>
      <c r="M99" s="461"/>
      <c r="N99" s="463">
        <v>68771</v>
      </c>
    </row>
    <row r="100" spans="1:14" ht="11.25" customHeight="1" x14ac:dyDescent="0.2">
      <c r="A100" s="459"/>
      <c r="B100" s="460" t="s">
        <v>563</v>
      </c>
      <c r="C100" s="416" t="s">
        <v>564</v>
      </c>
      <c r="D100" s="416"/>
      <c r="E100" s="416"/>
      <c r="F100" s="461" t="s">
        <v>494</v>
      </c>
      <c r="G100" s="461" t="s">
        <v>565</v>
      </c>
      <c r="H100" s="461" t="s">
        <v>566</v>
      </c>
      <c r="I100" s="461" t="s">
        <v>567</v>
      </c>
      <c r="J100" s="462"/>
      <c r="K100" s="461"/>
      <c r="L100" s="462">
        <v>1746.24</v>
      </c>
      <c r="M100" s="461"/>
      <c r="N100" s="463">
        <v>34052</v>
      </c>
    </row>
    <row r="101" spans="1:14" ht="11.25" customHeight="1" x14ac:dyDescent="0.2">
      <c r="A101" s="468"/>
      <c r="B101" s="469"/>
      <c r="C101" s="455" t="s">
        <v>568</v>
      </c>
      <c r="D101" s="455"/>
      <c r="E101" s="455"/>
      <c r="F101" s="456"/>
      <c r="G101" s="456"/>
      <c r="H101" s="456"/>
      <c r="I101" s="456"/>
      <c r="J101" s="457"/>
      <c r="K101" s="456"/>
      <c r="L101" s="457">
        <v>17680.64</v>
      </c>
      <c r="M101" s="465"/>
      <c r="N101" s="458"/>
    </row>
    <row r="102" spans="1:14" ht="11.25" customHeight="1" x14ac:dyDescent="0.2">
      <c r="A102" s="453" t="s">
        <v>56</v>
      </c>
      <c r="B102" s="454" t="s">
        <v>600</v>
      </c>
      <c r="C102" s="455" t="s">
        <v>601</v>
      </c>
      <c r="D102" s="455"/>
      <c r="E102" s="455"/>
      <c r="F102" s="456" t="s">
        <v>546</v>
      </c>
      <c r="G102" s="456"/>
      <c r="H102" s="456"/>
      <c r="I102" s="456">
        <v>21</v>
      </c>
      <c r="J102" s="457"/>
      <c r="K102" s="456"/>
      <c r="L102" s="457"/>
      <c r="M102" s="456"/>
      <c r="N102" s="458"/>
    </row>
    <row r="103" spans="1:14" ht="11.25" customHeight="1" x14ac:dyDescent="0.2">
      <c r="A103" s="459"/>
      <c r="B103" s="460" t="s">
        <v>65</v>
      </c>
      <c r="C103" s="416" t="s">
        <v>547</v>
      </c>
      <c r="D103" s="416"/>
      <c r="E103" s="416"/>
      <c r="F103" s="461"/>
      <c r="G103" s="461"/>
      <c r="H103" s="461"/>
      <c r="I103" s="461"/>
      <c r="J103" s="462">
        <v>88.48</v>
      </c>
      <c r="K103" s="461"/>
      <c r="L103" s="462">
        <v>1858.08</v>
      </c>
      <c r="M103" s="461" t="s">
        <v>548</v>
      </c>
      <c r="N103" s="463">
        <v>36233</v>
      </c>
    </row>
    <row r="104" spans="1:14" ht="11.25" customHeight="1" x14ac:dyDescent="0.2">
      <c r="A104" s="459"/>
      <c r="B104" s="460" t="s">
        <v>63</v>
      </c>
      <c r="C104" s="416" t="s">
        <v>549</v>
      </c>
      <c r="D104" s="416"/>
      <c r="E104" s="416"/>
      <c r="F104" s="461"/>
      <c r="G104" s="461"/>
      <c r="H104" s="461"/>
      <c r="I104" s="461"/>
      <c r="J104" s="462">
        <v>258.04000000000002</v>
      </c>
      <c r="K104" s="461"/>
      <c r="L104" s="462">
        <v>5418.84</v>
      </c>
      <c r="M104" s="461"/>
      <c r="N104" s="463"/>
    </row>
    <row r="105" spans="1:14" ht="11.25" customHeight="1" x14ac:dyDescent="0.2">
      <c r="A105" s="459"/>
      <c r="B105" s="460" t="s">
        <v>62</v>
      </c>
      <c r="C105" s="416" t="s">
        <v>550</v>
      </c>
      <c r="D105" s="416"/>
      <c r="E105" s="416"/>
      <c r="F105" s="461"/>
      <c r="G105" s="461"/>
      <c r="H105" s="461"/>
      <c r="I105" s="461"/>
      <c r="J105" s="462">
        <v>26.08</v>
      </c>
      <c r="K105" s="461"/>
      <c r="L105" s="462">
        <v>547.67999999999995</v>
      </c>
      <c r="M105" s="461" t="s">
        <v>548</v>
      </c>
      <c r="N105" s="463">
        <v>10680</v>
      </c>
    </row>
    <row r="106" spans="1:14" ht="11.25" customHeight="1" x14ac:dyDescent="0.2">
      <c r="A106" s="459"/>
      <c r="B106" s="460" t="s">
        <v>61</v>
      </c>
      <c r="C106" s="416" t="s">
        <v>595</v>
      </c>
      <c r="D106" s="416"/>
      <c r="E106" s="416"/>
      <c r="F106" s="461"/>
      <c r="G106" s="461"/>
      <c r="H106" s="461"/>
      <c r="I106" s="461"/>
      <c r="J106" s="462">
        <v>41.15</v>
      </c>
      <c r="K106" s="461"/>
      <c r="L106" s="462">
        <v>864.15</v>
      </c>
      <c r="M106" s="461"/>
      <c r="N106" s="463"/>
    </row>
    <row r="107" spans="1:14" ht="11.25" customHeight="1" x14ac:dyDescent="0.2">
      <c r="A107" s="459"/>
      <c r="B107" s="460"/>
      <c r="C107" s="416" t="s">
        <v>551</v>
      </c>
      <c r="D107" s="416"/>
      <c r="E107" s="416"/>
      <c r="F107" s="461" t="s">
        <v>552</v>
      </c>
      <c r="G107" s="461" t="s">
        <v>603</v>
      </c>
      <c r="H107" s="461"/>
      <c r="I107" s="461" t="s">
        <v>753</v>
      </c>
      <c r="J107" s="462"/>
      <c r="K107" s="461"/>
      <c r="L107" s="462"/>
      <c r="M107" s="461"/>
      <c r="N107" s="463"/>
    </row>
    <row r="108" spans="1:14" ht="11.25" customHeight="1" x14ac:dyDescent="0.2">
      <c r="A108" s="459"/>
      <c r="B108" s="460"/>
      <c r="C108" s="416" t="s">
        <v>555</v>
      </c>
      <c r="D108" s="416"/>
      <c r="E108" s="416"/>
      <c r="F108" s="461" t="s">
        <v>552</v>
      </c>
      <c r="G108" s="461" t="s">
        <v>604</v>
      </c>
      <c r="H108" s="461"/>
      <c r="I108" s="461" t="s">
        <v>754</v>
      </c>
      <c r="J108" s="462"/>
      <c r="K108" s="461"/>
      <c r="L108" s="462"/>
      <c r="M108" s="461"/>
      <c r="N108" s="463"/>
    </row>
    <row r="109" spans="1:14" ht="11.25" customHeight="1" x14ac:dyDescent="0.2">
      <c r="A109" s="459"/>
      <c r="B109" s="460"/>
      <c r="C109" s="464" t="s">
        <v>558</v>
      </c>
      <c r="D109" s="464"/>
      <c r="E109" s="464"/>
      <c r="F109" s="465"/>
      <c r="G109" s="465"/>
      <c r="H109" s="465"/>
      <c r="I109" s="465"/>
      <c r="J109" s="466">
        <v>387.67</v>
      </c>
      <c r="K109" s="465"/>
      <c r="L109" s="466">
        <v>8141.07</v>
      </c>
      <c r="M109" s="465"/>
      <c r="N109" s="467"/>
    </row>
    <row r="110" spans="1:14" ht="11.25" customHeight="1" x14ac:dyDescent="0.2">
      <c r="A110" s="459"/>
      <c r="B110" s="460"/>
      <c r="C110" s="416" t="s">
        <v>559</v>
      </c>
      <c r="D110" s="416"/>
      <c r="E110" s="416"/>
      <c r="F110" s="461"/>
      <c r="G110" s="461"/>
      <c r="H110" s="461"/>
      <c r="I110" s="461"/>
      <c r="J110" s="462"/>
      <c r="K110" s="461"/>
      <c r="L110" s="462">
        <v>2405.7600000000002</v>
      </c>
      <c r="M110" s="461"/>
      <c r="N110" s="463">
        <v>46913</v>
      </c>
    </row>
    <row r="111" spans="1:14" ht="11.25" customHeight="1" x14ac:dyDescent="0.2">
      <c r="A111" s="459"/>
      <c r="B111" s="460" t="s">
        <v>560</v>
      </c>
      <c r="C111" s="416" t="s">
        <v>561</v>
      </c>
      <c r="D111" s="416"/>
      <c r="E111" s="416"/>
      <c r="F111" s="461" t="s">
        <v>494</v>
      </c>
      <c r="G111" s="461" t="s">
        <v>562</v>
      </c>
      <c r="H111" s="461"/>
      <c r="I111" s="461" t="s">
        <v>562</v>
      </c>
      <c r="J111" s="462"/>
      <c r="K111" s="461"/>
      <c r="L111" s="462">
        <v>2477.9299999999998</v>
      </c>
      <c r="M111" s="461"/>
      <c r="N111" s="463">
        <v>48320</v>
      </c>
    </row>
    <row r="112" spans="1:14" ht="11.25" customHeight="1" x14ac:dyDescent="0.2">
      <c r="A112" s="459"/>
      <c r="B112" s="460" t="s">
        <v>563</v>
      </c>
      <c r="C112" s="416" t="s">
        <v>564</v>
      </c>
      <c r="D112" s="416"/>
      <c r="E112" s="416"/>
      <c r="F112" s="461" t="s">
        <v>494</v>
      </c>
      <c r="G112" s="461" t="s">
        <v>565</v>
      </c>
      <c r="H112" s="461" t="s">
        <v>566</v>
      </c>
      <c r="I112" s="461" t="s">
        <v>567</v>
      </c>
      <c r="J112" s="462"/>
      <c r="K112" s="461"/>
      <c r="L112" s="462">
        <v>1226.94</v>
      </c>
      <c r="M112" s="461"/>
      <c r="N112" s="463">
        <v>23926</v>
      </c>
    </row>
    <row r="113" spans="1:14" ht="11.25" customHeight="1" x14ac:dyDescent="0.2">
      <c r="A113" s="468"/>
      <c r="B113" s="469"/>
      <c r="C113" s="455" t="s">
        <v>568</v>
      </c>
      <c r="D113" s="455"/>
      <c r="E113" s="455"/>
      <c r="F113" s="456"/>
      <c r="G113" s="456"/>
      <c r="H113" s="456"/>
      <c r="I113" s="456"/>
      <c r="J113" s="457"/>
      <c r="K113" s="456"/>
      <c r="L113" s="457">
        <v>11845.94</v>
      </c>
      <c r="M113" s="465"/>
      <c r="N113" s="458"/>
    </row>
    <row r="114" spans="1:14" ht="11.25" customHeight="1" x14ac:dyDescent="0.2">
      <c r="A114" s="453" t="s">
        <v>54</v>
      </c>
      <c r="B114" s="454" t="s">
        <v>702</v>
      </c>
      <c r="C114" s="455" t="s">
        <v>703</v>
      </c>
      <c r="D114" s="455"/>
      <c r="E114" s="455"/>
      <c r="F114" s="456" t="s">
        <v>546</v>
      </c>
      <c r="G114" s="456"/>
      <c r="H114" s="456"/>
      <c r="I114" s="456">
        <v>5</v>
      </c>
      <c r="J114" s="457"/>
      <c r="K114" s="456"/>
      <c r="L114" s="457"/>
      <c r="M114" s="456"/>
      <c r="N114" s="458"/>
    </row>
    <row r="115" spans="1:14" ht="11.25" customHeight="1" x14ac:dyDescent="0.2">
      <c r="A115" s="459"/>
      <c r="B115" s="460" t="s">
        <v>65</v>
      </c>
      <c r="C115" s="416" t="s">
        <v>547</v>
      </c>
      <c r="D115" s="416"/>
      <c r="E115" s="416"/>
      <c r="F115" s="461"/>
      <c r="G115" s="461"/>
      <c r="H115" s="461"/>
      <c r="I115" s="461"/>
      <c r="J115" s="462">
        <v>135.63</v>
      </c>
      <c r="K115" s="461"/>
      <c r="L115" s="462">
        <v>678.15</v>
      </c>
      <c r="M115" s="461" t="s">
        <v>548</v>
      </c>
      <c r="N115" s="463">
        <v>13224</v>
      </c>
    </row>
    <row r="116" spans="1:14" ht="11.25" customHeight="1" x14ac:dyDescent="0.2">
      <c r="A116" s="459"/>
      <c r="B116" s="460" t="s">
        <v>63</v>
      </c>
      <c r="C116" s="416" t="s">
        <v>549</v>
      </c>
      <c r="D116" s="416"/>
      <c r="E116" s="416"/>
      <c r="F116" s="461"/>
      <c r="G116" s="461"/>
      <c r="H116" s="461"/>
      <c r="I116" s="461"/>
      <c r="J116" s="462">
        <v>414.3</v>
      </c>
      <c r="K116" s="461"/>
      <c r="L116" s="462">
        <v>2071.5</v>
      </c>
      <c r="M116" s="461"/>
      <c r="N116" s="463"/>
    </row>
    <row r="117" spans="1:14" ht="11.25" customHeight="1" x14ac:dyDescent="0.2">
      <c r="A117" s="459"/>
      <c r="B117" s="460" t="s">
        <v>62</v>
      </c>
      <c r="C117" s="416" t="s">
        <v>550</v>
      </c>
      <c r="D117" s="416"/>
      <c r="E117" s="416"/>
      <c r="F117" s="461"/>
      <c r="G117" s="461"/>
      <c r="H117" s="461"/>
      <c r="I117" s="461"/>
      <c r="J117" s="462">
        <v>42.2</v>
      </c>
      <c r="K117" s="461"/>
      <c r="L117" s="462">
        <v>211</v>
      </c>
      <c r="M117" s="461" t="s">
        <v>548</v>
      </c>
      <c r="N117" s="463">
        <v>4115</v>
      </c>
    </row>
    <row r="118" spans="1:14" ht="11.25" customHeight="1" x14ac:dyDescent="0.2">
      <c r="A118" s="459"/>
      <c r="B118" s="460" t="s">
        <v>61</v>
      </c>
      <c r="C118" s="416" t="s">
        <v>595</v>
      </c>
      <c r="D118" s="416"/>
      <c r="E118" s="416"/>
      <c r="F118" s="461"/>
      <c r="G118" s="461"/>
      <c r="H118" s="461"/>
      <c r="I118" s="461"/>
      <c r="J118" s="462">
        <v>41.15</v>
      </c>
      <c r="K118" s="461"/>
      <c r="L118" s="462">
        <v>205.75</v>
      </c>
      <c r="M118" s="461"/>
      <c r="N118" s="463"/>
    </row>
    <row r="119" spans="1:14" ht="11.25" customHeight="1" x14ac:dyDescent="0.2">
      <c r="A119" s="459"/>
      <c r="B119" s="460"/>
      <c r="C119" s="416" t="s">
        <v>551</v>
      </c>
      <c r="D119" s="416"/>
      <c r="E119" s="416"/>
      <c r="F119" s="461" t="s">
        <v>552</v>
      </c>
      <c r="G119" s="461" t="s">
        <v>755</v>
      </c>
      <c r="H119" s="461"/>
      <c r="I119" s="461" t="s">
        <v>756</v>
      </c>
      <c r="J119" s="462"/>
      <c r="K119" s="461"/>
      <c r="L119" s="462"/>
      <c r="M119" s="461"/>
      <c r="N119" s="463"/>
    </row>
    <row r="120" spans="1:14" ht="11.25" customHeight="1" x14ac:dyDescent="0.2">
      <c r="A120" s="459"/>
      <c r="B120" s="460"/>
      <c r="C120" s="416" t="s">
        <v>555</v>
      </c>
      <c r="D120" s="416"/>
      <c r="E120" s="416"/>
      <c r="F120" s="461" t="s">
        <v>552</v>
      </c>
      <c r="G120" s="461" t="s">
        <v>757</v>
      </c>
      <c r="H120" s="461"/>
      <c r="I120" s="461" t="s">
        <v>758</v>
      </c>
      <c r="J120" s="462"/>
      <c r="K120" s="461"/>
      <c r="L120" s="462"/>
      <c r="M120" s="461"/>
      <c r="N120" s="463"/>
    </row>
    <row r="121" spans="1:14" ht="11.25" customHeight="1" x14ac:dyDescent="0.2">
      <c r="A121" s="459"/>
      <c r="B121" s="460"/>
      <c r="C121" s="464" t="s">
        <v>558</v>
      </c>
      <c r="D121" s="464"/>
      <c r="E121" s="464"/>
      <c r="F121" s="465"/>
      <c r="G121" s="465"/>
      <c r="H121" s="465"/>
      <c r="I121" s="465"/>
      <c r="J121" s="466">
        <v>591.08000000000004</v>
      </c>
      <c r="K121" s="465"/>
      <c r="L121" s="466">
        <v>2955.4</v>
      </c>
      <c r="M121" s="465"/>
      <c r="N121" s="467"/>
    </row>
    <row r="122" spans="1:14" ht="11.25" customHeight="1" x14ac:dyDescent="0.2">
      <c r="A122" s="459"/>
      <c r="B122" s="460"/>
      <c r="C122" s="416" t="s">
        <v>559</v>
      </c>
      <c r="D122" s="416"/>
      <c r="E122" s="416"/>
      <c r="F122" s="461"/>
      <c r="G122" s="461"/>
      <c r="H122" s="461"/>
      <c r="I122" s="461"/>
      <c r="J122" s="462"/>
      <c r="K122" s="461"/>
      <c r="L122" s="462">
        <v>889.15</v>
      </c>
      <c r="M122" s="461"/>
      <c r="N122" s="463">
        <v>17339</v>
      </c>
    </row>
    <row r="123" spans="1:14" ht="11.25" customHeight="1" x14ac:dyDescent="0.2">
      <c r="A123" s="459"/>
      <c r="B123" s="460" t="s">
        <v>560</v>
      </c>
      <c r="C123" s="416" t="s">
        <v>561</v>
      </c>
      <c r="D123" s="416"/>
      <c r="E123" s="416"/>
      <c r="F123" s="461" t="s">
        <v>494</v>
      </c>
      <c r="G123" s="461" t="s">
        <v>562</v>
      </c>
      <c r="H123" s="461"/>
      <c r="I123" s="461" t="s">
        <v>562</v>
      </c>
      <c r="J123" s="462"/>
      <c r="K123" s="461"/>
      <c r="L123" s="462">
        <v>915.82</v>
      </c>
      <c r="M123" s="461"/>
      <c r="N123" s="463">
        <v>17859</v>
      </c>
    </row>
    <row r="124" spans="1:14" ht="11.25" customHeight="1" x14ac:dyDescent="0.2">
      <c r="A124" s="459"/>
      <c r="B124" s="460" t="s">
        <v>563</v>
      </c>
      <c r="C124" s="416" t="s">
        <v>564</v>
      </c>
      <c r="D124" s="416"/>
      <c r="E124" s="416"/>
      <c r="F124" s="461" t="s">
        <v>494</v>
      </c>
      <c r="G124" s="461" t="s">
        <v>565</v>
      </c>
      <c r="H124" s="461" t="s">
        <v>566</v>
      </c>
      <c r="I124" s="461" t="s">
        <v>567</v>
      </c>
      <c r="J124" s="462"/>
      <c r="K124" s="461"/>
      <c r="L124" s="462">
        <v>453.47</v>
      </c>
      <c r="M124" s="461"/>
      <c r="N124" s="463">
        <v>8843</v>
      </c>
    </row>
    <row r="125" spans="1:14" ht="11.25" customHeight="1" x14ac:dyDescent="0.2">
      <c r="A125" s="468"/>
      <c r="B125" s="469"/>
      <c r="C125" s="455" t="s">
        <v>568</v>
      </c>
      <c r="D125" s="455"/>
      <c r="E125" s="455"/>
      <c r="F125" s="456"/>
      <c r="G125" s="456"/>
      <c r="H125" s="456"/>
      <c r="I125" s="456"/>
      <c r="J125" s="457"/>
      <c r="K125" s="456"/>
      <c r="L125" s="457">
        <v>4324.6899999999996</v>
      </c>
      <c r="M125" s="465"/>
      <c r="N125" s="458"/>
    </row>
    <row r="126" spans="1:14" ht="11.25" customHeight="1" x14ac:dyDescent="0.2">
      <c r="A126" s="453" t="s">
        <v>72</v>
      </c>
      <c r="B126" s="454" t="s">
        <v>605</v>
      </c>
      <c r="C126" s="455" t="s">
        <v>606</v>
      </c>
      <c r="D126" s="455"/>
      <c r="E126" s="455"/>
      <c r="F126" s="456" t="s">
        <v>597</v>
      </c>
      <c r="G126" s="456"/>
      <c r="H126" s="456"/>
      <c r="I126" s="456">
        <v>121</v>
      </c>
      <c r="J126" s="457">
        <v>1246.55</v>
      </c>
      <c r="K126" s="456"/>
      <c r="L126" s="457">
        <v>150832.54999999999</v>
      </c>
      <c r="M126" s="456"/>
      <c r="N126" s="458"/>
    </row>
    <row r="127" spans="1:14" ht="11.25" customHeight="1" x14ac:dyDescent="0.2">
      <c r="A127" s="468"/>
      <c r="B127" s="469"/>
      <c r="C127" s="421" t="s">
        <v>607</v>
      </c>
      <c r="D127" s="470"/>
      <c r="E127" s="470"/>
      <c r="F127" s="471"/>
      <c r="G127" s="471"/>
      <c r="H127" s="471"/>
      <c r="I127" s="471"/>
      <c r="J127" s="472"/>
      <c r="K127" s="471"/>
      <c r="L127" s="472"/>
      <c r="M127" s="473"/>
      <c r="N127" s="474"/>
    </row>
    <row r="128" spans="1:14" ht="11.25" customHeight="1" x14ac:dyDescent="0.2">
      <c r="A128" s="453" t="s">
        <v>69</v>
      </c>
      <c r="B128" s="454" t="s">
        <v>609</v>
      </c>
      <c r="C128" s="455" t="s">
        <v>610</v>
      </c>
      <c r="D128" s="455"/>
      <c r="E128" s="455"/>
      <c r="F128" s="456" t="s">
        <v>596</v>
      </c>
      <c r="G128" s="456"/>
      <c r="H128" s="456"/>
      <c r="I128" s="456">
        <v>0.21079999999999999</v>
      </c>
      <c r="J128" s="457">
        <v>14076</v>
      </c>
      <c r="K128" s="456"/>
      <c r="L128" s="457">
        <v>2967.22</v>
      </c>
      <c r="M128" s="456"/>
      <c r="N128" s="458"/>
    </row>
    <row r="129" spans="1:14" ht="11.25" customHeight="1" x14ac:dyDescent="0.2">
      <c r="A129" s="468"/>
      <c r="B129" s="469"/>
      <c r="C129" s="421" t="s">
        <v>611</v>
      </c>
      <c r="D129" s="470"/>
      <c r="E129" s="470"/>
      <c r="F129" s="471"/>
      <c r="G129" s="471"/>
      <c r="H129" s="471"/>
      <c r="I129" s="471"/>
      <c r="J129" s="472"/>
      <c r="K129" s="471"/>
      <c r="L129" s="472"/>
      <c r="M129" s="473"/>
      <c r="N129" s="474"/>
    </row>
    <row r="130" spans="1:14" ht="11.25" customHeight="1" x14ac:dyDescent="0.2">
      <c r="A130" s="453" t="s">
        <v>364</v>
      </c>
      <c r="B130" s="454" t="s">
        <v>612</v>
      </c>
      <c r="C130" s="455" t="s">
        <v>613</v>
      </c>
      <c r="D130" s="455"/>
      <c r="E130" s="455"/>
      <c r="F130" s="456" t="s">
        <v>597</v>
      </c>
      <c r="G130" s="456"/>
      <c r="H130" s="456"/>
      <c r="I130" s="456">
        <v>6.38</v>
      </c>
      <c r="J130" s="457">
        <v>594.91999999999996</v>
      </c>
      <c r="K130" s="456"/>
      <c r="L130" s="457">
        <v>3795.59</v>
      </c>
      <c r="M130" s="456"/>
      <c r="N130" s="458"/>
    </row>
    <row r="131" spans="1:14" ht="11.25" customHeight="1" x14ac:dyDescent="0.2">
      <c r="A131" s="468"/>
      <c r="B131" s="469"/>
      <c r="C131" s="421" t="s">
        <v>607</v>
      </c>
      <c r="D131" s="470"/>
      <c r="E131" s="470"/>
      <c r="F131" s="471"/>
      <c r="G131" s="471"/>
      <c r="H131" s="471"/>
      <c r="I131" s="471"/>
      <c r="J131" s="472"/>
      <c r="K131" s="471"/>
      <c r="L131" s="472"/>
      <c r="M131" s="473"/>
      <c r="N131" s="474"/>
    </row>
    <row r="132" spans="1:14" ht="11.25" customHeight="1" x14ac:dyDescent="0.2">
      <c r="A132" s="453" t="s">
        <v>354</v>
      </c>
      <c r="B132" s="454" t="s">
        <v>614</v>
      </c>
      <c r="C132" s="455" t="s">
        <v>615</v>
      </c>
      <c r="D132" s="455"/>
      <c r="E132" s="455"/>
      <c r="F132" s="456" t="s">
        <v>616</v>
      </c>
      <c r="G132" s="456"/>
      <c r="H132" s="456"/>
      <c r="I132" s="456">
        <v>3.19</v>
      </c>
      <c r="J132" s="457">
        <v>630</v>
      </c>
      <c r="K132" s="456"/>
      <c r="L132" s="457">
        <v>2009.7</v>
      </c>
      <c r="M132" s="456"/>
      <c r="N132" s="458"/>
    </row>
    <row r="133" spans="1:14" ht="11.25" customHeight="1" x14ac:dyDescent="0.2">
      <c r="A133" s="468"/>
      <c r="B133" s="469"/>
      <c r="C133" s="421" t="s">
        <v>607</v>
      </c>
      <c r="D133" s="470"/>
      <c r="E133" s="470"/>
      <c r="F133" s="471"/>
      <c r="G133" s="471"/>
      <c r="H133" s="471"/>
      <c r="I133" s="471"/>
      <c r="J133" s="472"/>
      <c r="K133" s="471"/>
      <c r="L133" s="472"/>
      <c r="M133" s="473"/>
      <c r="N133" s="474"/>
    </row>
    <row r="134" spans="1:14" ht="11.25" customHeight="1" x14ac:dyDescent="0.2">
      <c r="A134" s="453" t="s">
        <v>365</v>
      </c>
      <c r="B134" s="454" t="s">
        <v>617</v>
      </c>
      <c r="C134" s="455" t="s">
        <v>618</v>
      </c>
      <c r="D134" s="455"/>
      <c r="E134" s="455"/>
      <c r="F134" s="456" t="s">
        <v>619</v>
      </c>
      <c r="G134" s="456"/>
      <c r="H134" s="456"/>
      <c r="I134" s="456">
        <v>58</v>
      </c>
      <c r="J134" s="457">
        <v>262.76</v>
      </c>
      <c r="K134" s="456"/>
      <c r="L134" s="457">
        <v>15240.08</v>
      </c>
      <c r="M134" s="456"/>
      <c r="N134" s="458"/>
    </row>
    <row r="135" spans="1:14" ht="11.25" customHeight="1" x14ac:dyDescent="0.2">
      <c r="A135" s="468"/>
      <c r="B135" s="469"/>
      <c r="C135" s="421" t="s">
        <v>607</v>
      </c>
      <c r="D135" s="470"/>
      <c r="E135" s="470"/>
      <c r="F135" s="471"/>
      <c r="G135" s="471"/>
      <c r="H135" s="471"/>
      <c r="I135" s="471"/>
      <c r="J135" s="472"/>
      <c r="K135" s="471"/>
      <c r="L135" s="472"/>
      <c r="M135" s="473"/>
      <c r="N135" s="474"/>
    </row>
    <row r="136" spans="1:14" ht="11.25" customHeight="1" x14ac:dyDescent="0.2">
      <c r="A136" s="453" t="s">
        <v>355</v>
      </c>
      <c r="B136" s="454" t="s">
        <v>620</v>
      </c>
      <c r="C136" s="455" t="s">
        <v>621</v>
      </c>
      <c r="D136" s="455"/>
      <c r="E136" s="455"/>
      <c r="F136" s="456" t="s">
        <v>597</v>
      </c>
      <c r="G136" s="456"/>
      <c r="H136" s="456"/>
      <c r="I136" s="456">
        <v>80</v>
      </c>
      <c r="J136" s="457">
        <v>37.840000000000003</v>
      </c>
      <c r="K136" s="456"/>
      <c r="L136" s="457">
        <v>3027.2</v>
      </c>
      <c r="M136" s="456"/>
      <c r="N136" s="458"/>
    </row>
    <row r="137" spans="1:14" ht="11.25" customHeight="1" x14ac:dyDescent="0.2">
      <c r="A137" s="468"/>
      <c r="B137" s="469"/>
      <c r="C137" s="421" t="s">
        <v>607</v>
      </c>
      <c r="D137" s="470"/>
      <c r="E137" s="470"/>
      <c r="F137" s="471"/>
      <c r="G137" s="471"/>
      <c r="H137" s="471"/>
      <c r="I137" s="471"/>
      <c r="J137" s="472"/>
      <c r="K137" s="471"/>
      <c r="L137" s="472"/>
      <c r="M137" s="473"/>
      <c r="N137" s="474"/>
    </row>
    <row r="138" spans="1:14" ht="11.25" customHeight="1" x14ac:dyDescent="0.2">
      <c r="A138" s="453" t="s">
        <v>366</v>
      </c>
      <c r="B138" s="454" t="s">
        <v>622</v>
      </c>
      <c r="C138" s="455" t="s">
        <v>623</v>
      </c>
      <c r="D138" s="455"/>
      <c r="E138" s="455"/>
      <c r="F138" s="456" t="s">
        <v>616</v>
      </c>
      <c r="G138" s="456"/>
      <c r="H138" s="456"/>
      <c r="I138" s="456">
        <v>1.4</v>
      </c>
      <c r="J138" s="457">
        <v>2970.99</v>
      </c>
      <c r="K138" s="456"/>
      <c r="L138" s="457">
        <v>4159.3900000000003</v>
      </c>
      <c r="M138" s="456"/>
      <c r="N138" s="458"/>
    </row>
    <row r="139" spans="1:14" ht="11.25" customHeight="1" x14ac:dyDescent="0.2">
      <c r="A139" s="468"/>
      <c r="B139" s="469"/>
      <c r="C139" s="421" t="s">
        <v>607</v>
      </c>
      <c r="D139" s="470"/>
      <c r="E139" s="470"/>
      <c r="F139" s="471"/>
      <c r="G139" s="471"/>
      <c r="H139" s="471"/>
      <c r="I139" s="471"/>
      <c r="J139" s="472"/>
      <c r="K139" s="471"/>
      <c r="L139" s="472"/>
      <c r="M139" s="473"/>
      <c r="N139" s="474"/>
    </row>
    <row r="140" spans="1:14" ht="11.25" customHeight="1" x14ac:dyDescent="0.2">
      <c r="A140" s="453" t="s">
        <v>356</v>
      </c>
      <c r="B140" s="454" t="s">
        <v>624</v>
      </c>
      <c r="C140" s="455" t="s">
        <v>625</v>
      </c>
      <c r="D140" s="455"/>
      <c r="E140" s="455"/>
      <c r="F140" s="456" t="s">
        <v>616</v>
      </c>
      <c r="G140" s="456"/>
      <c r="H140" s="456"/>
      <c r="I140" s="456">
        <v>0.47</v>
      </c>
      <c r="J140" s="457">
        <v>10341</v>
      </c>
      <c r="K140" s="456"/>
      <c r="L140" s="457">
        <v>4860.2700000000004</v>
      </c>
      <c r="M140" s="456"/>
      <c r="N140" s="458"/>
    </row>
    <row r="141" spans="1:14" ht="11.25" customHeight="1" x14ac:dyDescent="0.2">
      <c r="A141" s="468"/>
      <c r="B141" s="469"/>
      <c r="C141" s="421" t="s">
        <v>607</v>
      </c>
      <c r="D141" s="470"/>
      <c r="E141" s="470"/>
      <c r="F141" s="471"/>
      <c r="G141" s="471"/>
      <c r="H141" s="471"/>
      <c r="I141" s="471"/>
      <c r="J141" s="472"/>
      <c r="K141" s="471"/>
      <c r="L141" s="472"/>
      <c r="M141" s="473"/>
      <c r="N141" s="474"/>
    </row>
    <row r="142" spans="1:14" ht="11.25" customHeight="1" x14ac:dyDescent="0.2">
      <c r="A142" s="453" t="s">
        <v>367</v>
      </c>
      <c r="B142" s="454" t="s">
        <v>626</v>
      </c>
      <c r="C142" s="455" t="s">
        <v>627</v>
      </c>
      <c r="D142" s="455"/>
      <c r="E142" s="455"/>
      <c r="F142" s="456" t="s">
        <v>596</v>
      </c>
      <c r="G142" s="456"/>
      <c r="H142" s="456"/>
      <c r="I142" s="456">
        <v>3.9E-2</v>
      </c>
      <c r="J142" s="457">
        <v>5378.96</v>
      </c>
      <c r="K142" s="456"/>
      <c r="L142" s="457">
        <v>209.78</v>
      </c>
      <c r="M142" s="456"/>
      <c r="N142" s="458"/>
    </row>
    <row r="143" spans="1:14" ht="11.25" customHeight="1" x14ac:dyDescent="0.2">
      <c r="A143" s="468"/>
      <c r="B143" s="469"/>
      <c r="C143" s="421" t="s">
        <v>607</v>
      </c>
      <c r="D143" s="470"/>
      <c r="E143" s="470"/>
      <c r="F143" s="471"/>
      <c r="G143" s="471"/>
      <c r="H143" s="471"/>
      <c r="I143" s="471"/>
      <c r="J143" s="472"/>
      <c r="K143" s="471"/>
      <c r="L143" s="472"/>
      <c r="M143" s="473"/>
      <c r="N143" s="474"/>
    </row>
    <row r="144" spans="1:14" ht="11.25" customHeight="1" x14ac:dyDescent="0.2">
      <c r="A144" s="453" t="s">
        <v>357</v>
      </c>
      <c r="B144" s="454" t="s">
        <v>704</v>
      </c>
      <c r="C144" s="455" t="s">
        <v>705</v>
      </c>
      <c r="D144" s="455"/>
      <c r="E144" s="455"/>
      <c r="F144" s="456" t="s">
        <v>616</v>
      </c>
      <c r="G144" s="456"/>
      <c r="H144" s="456"/>
      <c r="I144" s="456">
        <v>0.48</v>
      </c>
      <c r="J144" s="457">
        <v>11982</v>
      </c>
      <c r="K144" s="456"/>
      <c r="L144" s="457">
        <v>5751.36</v>
      </c>
      <c r="M144" s="456"/>
      <c r="N144" s="458"/>
    </row>
    <row r="145" spans="1:14" ht="11.25" customHeight="1" x14ac:dyDescent="0.2">
      <c r="A145" s="468"/>
      <c r="B145" s="469"/>
      <c r="C145" s="421" t="s">
        <v>607</v>
      </c>
      <c r="D145" s="470"/>
      <c r="E145" s="470"/>
      <c r="F145" s="471"/>
      <c r="G145" s="471"/>
      <c r="H145" s="471"/>
      <c r="I145" s="471"/>
      <c r="J145" s="472"/>
      <c r="K145" s="471"/>
      <c r="L145" s="472"/>
      <c r="M145" s="473"/>
      <c r="N145" s="474"/>
    </row>
    <row r="146" spans="1:14" ht="11.25" customHeight="1" x14ac:dyDescent="0.2">
      <c r="A146" s="453" t="s">
        <v>370</v>
      </c>
      <c r="B146" s="454" t="s">
        <v>706</v>
      </c>
      <c r="C146" s="455" t="s">
        <v>707</v>
      </c>
      <c r="D146" s="455"/>
      <c r="E146" s="455"/>
      <c r="F146" s="456" t="s">
        <v>616</v>
      </c>
      <c r="G146" s="456"/>
      <c r="H146" s="456"/>
      <c r="I146" s="456">
        <v>2.4</v>
      </c>
      <c r="J146" s="457">
        <v>3712</v>
      </c>
      <c r="K146" s="456"/>
      <c r="L146" s="457">
        <v>8908.7999999999993</v>
      </c>
      <c r="M146" s="456"/>
      <c r="N146" s="458"/>
    </row>
    <row r="147" spans="1:14" ht="11.25" customHeight="1" x14ac:dyDescent="0.2">
      <c r="A147" s="468"/>
      <c r="B147" s="469"/>
      <c r="C147" s="421" t="s">
        <v>607</v>
      </c>
      <c r="D147" s="470"/>
      <c r="E147" s="470"/>
      <c r="F147" s="471"/>
      <c r="G147" s="471"/>
      <c r="H147" s="471"/>
      <c r="I147" s="471"/>
      <c r="J147" s="472"/>
      <c r="K147" s="471"/>
      <c r="L147" s="472"/>
      <c r="M147" s="473"/>
      <c r="N147" s="474"/>
    </row>
    <row r="148" spans="1:14" ht="11.25" customHeight="1" x14ac:dyDescent="0.2">
      <c r="A148" s="453" t="s">
        <v>358</v>
      </c>
      <c r="B148" s="454" t="s">
        <v>629</v>
      </c>
      <c r="C148" s="455" t="s">
        <v>630</v>
      </c>
      <c r="D148" s="455"/>
      <c r="E148" s="455"/>
      <c r="F148" s="456" t="s">
        <v>616</v>
      </c>
      <c r="G148" s="456"/>
      <c r="H148" s="456"/>
      <c r="I148" s="456">
        <v>1.03</v>
      </c>
      <c r="J148" s="457">
        <v>3397</v>
      </c>
      <c r="K148" s="456"/>
      <c r="L148" s="457">
        <v>3498.91</v>
      </c>
      <c r="M148" s="456"/>
      <c r="N148" s="458"/>
    </row>
    <row r="149" spans="1:14" ht="11.25" customHeight="1" x14ac:dyDescent="0.2">
      <c r="A149" s="468"/>
      <c r="B149" s="469"/>
      <c r="C149" s="421" t="s">
        <v>607</v>
      </c>
      <c r="D149" s="470"/>
      <c r="E149" s="470"/>
      <c r="F149" s="471"/>
      <c r="G149" s="471"/>
      <c r="H149" s="471"/>
      <c r="I149" s="471"/>
      <c r="J149" s="472"/>
      <c r="K149" s="471"/>
      <c r="L149" s="472"/>
      <c r="M149" s="473"/>
      <c r="N149" s="474"/>
    </row>
    <row r="150" spans="1:14" ht="11.25" customHeight="1" x14ac:dyDescent="0.2">
      <c r="A150" s="453" t="s">
        <v>388</v>
      </c>
      <c r="B150" s="454" t="s">
        <v>609</v>
      </c>
      <c r="C150" s="455" t="s">
        <v>631</v>
      </c>
      <c r="D150" s="455"/>
      <c r="E150" s="455"/>
      <c r="F150" s="456" t="s">
        <v>596</v>
      </c>
      <c r="G150" s="456"/>
      <c r="H150" s="456"/>
      <c r="I150" s="456">
        <v>0.23100000000000001</v>
      </c>
      <c r="J150" s="457">
        <v>14076</v>
      </c>
      <c r="K150" s="456"/>
      <c r="L150" s="457">
        <v>3251.56</v>
      </c>
      <c r="M150" s="456"/>
      <c r="N150" s="458"/>
    </row>
    <row r="151" spans="1:14" ht="11.25" customHeight="1" x14ac:dyDescent="0.2">
      <c r="A151" s="468"/>
      <c r="B151" s="469"/>
      <c r="C151" s="421" t="s">
        <v>611</v>
      </c>
      <c r="D151" s="470"/>
      <c r="E151" s="470"/>
      <c r="F151" s="471"/>
      <c r="G151" s="471"/>
      <c r="H151" s="471"/>
      <c r="I151" s="471"/>
      <c r="J151" s="472"/>
      <c r="K151" s="471"/>
      <c r="L151" s="472"/>
      <c r="M151" s="473"/>
      <c r="N151" s="474"/>
    </row>
    <row r="152" spans="1:14" ht="11.25" customHeight="1" x14ac:dyDescent="0.2">
      <c r="A152" s="453" t="s">
        <v>359</v>
      </c>
      <c r="B152" s="454" t="s">
        <v>632</v>
      </c>
      <c r="C152" s="455" t="s">
        <v>633</v>
      </c>
      <c r="D152" s="455"/>
      <c r="E152" s="455"/>
      <c r="F152" s="456" t="s">
        <v>616</v>
      </c>
      <c r="G152" s="456"/>
      <c r="H152" s="456"/>
      <c r="I152" s="456">
        <v>4</v>
      </c>
      <c r="J152" s="457">
        <v>210</v>
      </c>
      <c r="K152" s="456"/>
      <c r="L152" s="457">
        <v>840</v>
      </c>
      <c r="M152" s="456"/>
      <c r="N152" s="458"/>
    </row>
    <row r="153" spans="1:14" ht="11.25" customHeight="1" x14ac:dyDescent="0.2">
      <c r="A153" s="468"/>
      <c r="B153" s="469"/>
      <c r="C153" s="421" t="s">
        <v>607</v>
      </c>
      <c r="D153" s="470"/>
      <c r="E153" s="470"/>
      <c r="F153" s="471"/>
      <c r="G153" s="471"/>
      <c r="H153" s="471"/>
      <c r="I153" s="471"/>
      <c r="J153" s="472"/>
      <c r="K153" s="471"/>
      <c r="L153" s="472"/>
      <c r="M153" s="473"/>
      <c r="N153" s="474"/>
    </row>
    <row r="154" spans="1:14" ht="11.25" customHeight="1" x14ac:dyDescent="0.2">
      <c r="A154" s="475"/>
      <c r="B154" s="476"/>
      <c r="C154" s="416" t="s">
        <v>708</v>
      </c>
      <c r="D154" s="416"/>
      <c r="E154" s="416"/>
      <c r="F154" s="416"/>
      <c r="G154" s="416"/>
      <c r="H154" s="416"/>
      <c r="I154" s="416"/>
      <c r="J154" s="416"/>
      <c r="K154" s="416"/>
      <c r="L154" s="416"/>
      <c r="M154" s="416"/>
      <c r="N154" s="477"/>
    </row>
    <row r="155" spans="1:14" ht="11.25" customHeight="1" x14ac:dyDescent="0.2">
      <c r="A155" s="453" t="s">
        <v>389</v>
      </c>
      <c r="B155" s="454" t="s">
        <v>634</v>
      </c>
      <c r="C155" s="455" t="s">
        <v>635</v>
      </c>
      <c r="D155" s="455"/>
      <c r="E155" s="455"/>
      <c r="F155" s="456" t="s">
        <v>597</v>
      </c>
      <c r="G155" s="456"/>
      <c r="H155" s="456"/>
      <c r="I155" s="456">
        <v>133</v>
      </c>
      <c r="J155" s="457">
        <v>2.6</v>
      </c>
      <c r="K155" s="456"/>
      <c r="L155" s="457">
        <v>345.8</v>
      </c>
      <c r="M155" s="456"/>
      <c r="N155" s="458"/>
    </row>
    <row r="156" spans="1:14" ht="11.25" customHeight="1" x14ac:dyDescent="0.2">
      <c r="A156" s="468"/>
      <c r="B156" s="469"/>
      <c r="C156" s="421" t="s">
        <v>607</v>
      </c>
      <c r="D156" s="470"/>
      <c r="E156" s="470"/>
      <c r="F156" s="471"/>
      <c r="G156" s="471"/>
      <c r="H156" s="471"/>
      <c r="I156" s="471"/>
      <c r="J156" s="472"/>
      <c r="K156" s="471"/>
      <c r="L156" s="472"/>
      <c r="M156" s="473"/>
      <c r="N156" s="474"/>
    </row>
    <row r="157" spans="1:14" ht="11.25" customHeight="1" x14ac:dyDescent="0.2">
      <c r="A157" s="453" t="s">
        <v>360</v>
      </c>
      <c r="B157" s="454" t="s">
        <v>636</v>
      </c>
      <c r="C157" s="455" t="s">
        <v>637</v>
      </c>
      <c r="D157" s="455"/>
      <c r="E157" s="455"/>
      <c r="F157" s="456" t="s">
        <v>596</v>
      </c>
      <c r="G157" s="456"/>
      <c r="H157" s="456"/>
      <c r="I157" s="456">
        <v>3.9E-2</v>
      </c>
      <c r="J157" s="457">
        <v>5966.48</v>
      </c>
      <c r="K157" s="456"/>
      <c r="L157" s="457">
        <v>232.69</v>
      </c>
      <c r="M157" s="456"/>
      <c r="N157" s="458"/>
    </row>
    <row r="158" spans="1:14" ht="11.25" customHeight="1" x14ac:dyDescent="0.2">
      <c r="A158" s="468"/>
      <c r="B158" s="469"/>
      <c r="C158" s="421" t="s">
        <v>607</v>
      </c>
      <c r="D158" s="470"/>
      <c r="E158" s="470"/>
      <c r="F158" s="471"/>
      <c r="G158" s="471"/>
      <c r="H158" s="471"/>
      <c r="I158" s="471"/>
      <c r="J158" s="472"/>
      <c r="K158" s="471"/>
      <c r="L158" s="472"/>
      <c r="M158" s="473"/>
      <c r="N158" s="474"/>
    </row>
    <row r="159" spans="1:14" ht="11.25" customHeight="1" x14ac:dyDescent="0.2">
      <c r="A159" s="453" t="s">
        <v>657</v>
      </c>
      <c r="B159" s="454" t="s">
        <v>709</v>
      </c>
      <c r="C159" s="455" t="s">
        <v>710</v>
      </c>
      <c r="D159" s="455"/>
      <c r="E159" s="455"/>
      <c r="F159" s="456" t="s">
        <v>711</v>
      </c>
      <c r="G159" s="456"/>
      <c r="H159" s="456"/>
      <c r="I159" s="456">
        <v>3.0000000000000001E-3</v>
      </c>
      <c r="J159" s="457"/>
      <c r="K159" s="456"/>
      <c r="L159" s="457"/>
      <c r="M159" s="456"/>
      <c r="N159" s="458"/>
    </row>
    <row r="160" spans="1:14" ht="11.25" customHeight="1" x14ac:dyDescent="0.2">
      <c r="A160" s="475"/>
      <c r="B160" s="476"/>
      <c r="C160" s="416" t="s">
        <v>712</v>
      </c>
      <c r="D160" s="416"/>
      <c r="E160" s="416"/>
      <c r="F160" s="416"/>
      <c r="G160" s="416"/>
      <c r="H160" s="416"/>
      <c r="I160" s="416"/>
      <c r="J160" s="416"/>
      <c r="K160" s="416"/>
      <c r="L160" s="416"/>
      <c r="M160" s="416"/>
      <c r="N160" s="477"/>
    </row>
    <row r="161" spans="1:14" ht="11.25" customHeight="1" x14ac:dyDescent="0.2">
      <c r="A161" s="459"/>
      <c r="B161" s="460" t="s">
        <v>65</v>
      </c>
      <c r="C161" s="416" t="s">
        <v>547</v>
      </c>
      <c r="D161" s="416"/>
      <c r="E161" s="416"/>
      <c r="F161" s="461"/>
      <c r="G161" s="461"/>
      <c r="H161" s="461"/>
      <c r="I161" s="461"/>
      <c r="J161" s="462">
        <v>247.46</v>
      </c>
      <c r="K161" s="461"/>
      <c r="L161" s="462">
        <v>0.74</v>
      </c>
      <c r="M161" s="461" t="s">
        <v>548</v>
      </c>
      <c r="N161" s="463">
        <v>14</v>
      </c>
    </row>
    <row r="162" spans="1:14" ht="11.25" customHeight="1" x14ac:dyDescent="0.2">
      <c r="A162" s="459"/>
      <c r="B162" s="460" t="s">
        <v>63</v>
      </c>
      <c r="C162" s="416" t="s">
        <v>549</v>
      </c>
      <c r="D162" s="416"/>
      <c r="E162" s="416"/>
      <c r="F162" s="461"/>
      <c r="G162" s="461"/>
      <c r="H162" s="461"/>
      <c r="I162" s="461"/>
      <c r="J162" s="462">
        <v>3846.68</v>
      </c>
      <c r="K162" s="461"/>
      <c r="L162" s="462">
        <v>11.54</v>
      </c>
      <c r="M162" s="461"/>
      <c r="N162" s="463"/>
    </row>
    <row r="163" spans="1:14" ht="11.25" customHeight="1" x14ac:dyDescent="0.2">
      <c r="A163" s="459"/>
      <c r="B163" s="460" t="s">
        <v>62</v>
      </c>
      <c r="C163" s="416" t="s">
        <v>550</v>
      </c>
      <c r="D163" s="416"/>
      <c r="E163" s="416"/>
      <c r="F163" s="461"/>
      <c r="G163" s="461"/>
      <c r="H163" s="461"/>
      <c r="I163" s="461"/>
      <c r="J163" s="462">
        <v>337.43</v>
      </c>
      <c r="K163" s="461"/>
      <c r="L163" s="462">
        <v>1.01</v>
      </c>
      <c r="M163" s="461" t="s">
        <v>548</v>
      </c>
      <c r="N163" s="463">
        <v>20</v>
      </c>
    </row>
    <row r="164" spans="1:14" ht="11.25" customHeight="1" x14ac:dyDescent="0.2">
      <c r="A164" s="459"/>
      <c r="B164" s="460" t="s">
        <v>61</v>
      </c>
      <c r="C164" s="416" t="s">
        <v>595</v>
      </c>
      <c r="D164" s="416"/>
      <c r="E164" s="416"/>
      <c r="F164" s="461"/>
      <c r="G164" s="461"/>
      <c r="H164" s="461"/>
      <c r="I164" s="461"/>
      <c r="J164" s="462">
        <v>29.4</v>
      </c>
      <c r="K164" s="461"/>
      <c r="L164" s="462">
        <v>0.09</v>
      </c>
      <c r="M164" s="461"/>
      <c r="N164" s="463"/>
    </row>
    <row r="165" spans="1:14" ht="11.25" customHeight="1" x14ac:dyDescent="0.2">
      <c r="A165" s="459"/>
      <c r="B165" s="460"/>
      <c r="C165" s="416" t="s">
        <v>551</v>
      </c>
      <c r="D165" s="416"/>
      <c r="E165" s="416"/>
      <c r="F165" s="461" t="s">
        <v>552</v>
      </c>
      <c r="G165" s="461" t="s">
        <v>759</v>
      </c>
      <c r="H165" s="461"/>
      <c r="I165" s="461" t="s">
        <v>760</v>
      </c>
      <c r="J165" s="462"/>
      <c r="K165" s="461"/>
      <c r="L165" s="462"/>
      <c r="M165" s="461"/>
      <c r="N165" s="463"/>
    </row>
    <row r="166" spans="1:14" ht="11.25" customHeight="1" x14ac:dyDescent="0.2">
      <c r="A166" s="459"/>
      <c r="B166" s="460"/>
      <c r="C166" s="416" t="s">
        <v>555</v>
      </c>
      <c r="D166" s="416"/>
      <c r="E166" s="416"/>
      <c r="F166" s="461" t="s">
        <v>552</v>
      </c>
      <c r="G166" s="461" t="s">
        <v>761</v>
      </c>
      <c r="H166" s="461"/>
      <c r="I166" s="461" t="s">
        <v>762</v>
      </c>
      <c r="J166" s="462"/>
      <c r="K166" s="461"/>
      <c r="L166" s="462"/>
      <c r="M166" s="461"/>
      <c r="N166" s="463"/>
    </row>
    <row r="167" spans="1:14" ht="11.25" customHeight="1" x14ac:dyDescent="0.2">
      <c r="A167" s="459"/>
      <c r="B167" s="460"/>
      <c r="C167" s="464" t="s">
        <v>558</v>
      </c>
      <c r="D167" s="464"/>
      <c r="E167" s="464"/>
      <c r="F167" s="465"/>
      <c r="G167" s="465"/>
      <c r="H167" s="465"/>
      <c r="I167" s="465"/>
      <c r="J167" s="466">
        <v>4123.54</v>
      </c>
      <c r="K167" s="465"/>
      <c r="L167" s="466">
        <v>12.37</v>
      </c>
      <c r="M167" s="465"/>
      <c r="N167" s="467"/>
    </row>
    <row r="168" spans="1:14" ht="11.25" customHeight="1" x14ac:dyDescent="0.2">
      <c r="A168" s="459"/>
      <c r="B168" s="460"/>
      <c r="C168" s="416" t="s">
        <v>559</v>
      </c>
      <c r="D168" s="416"/>
      <c r="E168" s="416"/>
      <c r="F168" s="461"/>
      <c r="G168" s="461"/>
      <c r="H168" s="461"/>
      <c r="I168" s="461"/>
      <c r="J168" s="462"/>
      <c r="K168" s="461"/>
      <c r="L168" s="462">
        <v>1.75</v>
      </c>
      <c r="M168" s="461"/>
      <c r="N168" s="463">
        <v>34</v>
      </c>
    </row>
    <row r="169" spans="1:14" ht="11.25" customHeight="1" x14ac:dyDescent="0.2">
      <c r="A169" s="459"/>
      <c r="B169" s="460" t="s">
        <v>713</v>
      </c>
      <c r="C169" s="416" t="s">
        <v>714</v>
      </c>
      <c r="D169" s="416"/>
      <c r="E169" s="416"/>
      <c r="F169" s="461" t="s">
        <v>494</v>
      </c>
      <c r="G169" s="461" t="s">
        <v>763</v>
      </c>
      <c r="H169" s="461"/>
      <c r="I169" s="461" t="s">
        <v>763</v>
      </c>
      <c r="J169" s="462"/>
      <c r="K169" s="461"/>
      <c r="L169" s="462">
        <v>2.57</v>
      </c>
      <c r="M169" s="461"/>
      <c r="N169" s="463">
        <v>50</v>
      </c>
    </row>
    <row r="170" spans="1:14" ht="11.25" customHeight="1" x14ac:dyDescent="0.2">
      <c r="A170" s="459"/>
      <c r="B170" s="460" t="s">
        <v>715</v>
      </c>
      <c r="C170" s="416" t="s">
        <v>716</v>
      </c>
      <c r="D170" s="416"/>
      <c r="E170" s="416"/>
      <c r="F170" s="461" t="s">
        <v>494</v>
      </c>
      <c r="G170" s="461" t="s">
        <v>764</v>
      </c>
      <c r="H170" s="461" t="s">
        <v>566</v>
      </c>
      <c r="I170" s="461" t="s">
        <v>765</v>
      </c>
      <c r="J170" s="462"/>
      <c r="K170" s="461"/>
      <c r="L170" s="462">
        <v>1.41</v>
      </c>
      <c r="M170" s="461"/>
      <c r="N170" s="463">
        <v>27</v>
      </c>
    </row>
    <row r="171" spans="1:14" ht="11.25" customHeight="1" x14ac:dyDescent="0.2">
      <c r="A171" s="468"/>
      <c r="B171" s="469"/>
      <c r="C171" s="455" t="s">
        <v>568</v>
      </c>
      <c r="D171" s="455"/>
      <c r="E171" s="455"/>
      <c r="F171" s="456"/>
      <c r="G171" s="456"/>
      <c r="H171" s="456"/>
      <c r="I171" s="456"/>
      <c r="J171" s="457"/>
      <c r="K171" s="456"/>
      <c r="L171" s="457">
        <v>16.350000000000001</v>
      </c>
      <c r="M171" s="465"/>
      <c r="N171" s="458"/>
    </row>
    <row r="172" spans="1:14" ht="11.25" customHeight="1" x14ac:dyDescent="0.2">
      <c r="A172" s="453" t="s">
        <v>660</v>
      </c>
      <c r="B172" s="454" t="s">
        <v>717</v>
      </c>
      <c r="C172" s="455" t="s">
        <v>718</v>
      </c>
      <c r="D172" s="455"/>
      <c r="E172" s="455"/>
      <c r="F172" s="456" t="s">
        <v>719</v>
      </c>
      <c r="G172" s="456"/>
      <c r="H172" s="456"/>
      <c r="I172" s="456">
        <v>0.3</v>
      </c>
      <c r="J172" s="457">
        <v>215.89</v>
      </c>
      <c r="K172" s="456"/>
      <c r="L172" s="457">
        <v>64.77</v>
      </c>
      <c r="M172" s="456"/>
      <c r="N172" s="458"/>
    </row>
    <row r="173" spans="1:14" ht="11.25" customHeight="1" x14ac:dyDescent="0.2">
      <c r="A173" s="468"/>
      <c r="B173" s="469"/>
      <c r="C173" s="421" t="s">
        <v>720</v>
      </c>
      <c r="D173" s="470"/>
      <c r="E173" s="470"/>
      <c r="F173" s="471"/>
      <c r="G173" s="471"/>
      <c r="H173" s="471"/>
      <c r="I173" s="471"/>
      <c r="J173" s="472"/>
      <c r="K173" s="471"/>
      <c r="L173" s="472"/>
      <c r="M173" s="473"/>
      <c r="N173" s="474"/>
    </row>
    <row r="174" spans="1:14" ht="11.25" customHeight="1" x14ac:dyDescent="0.2">
      <c r="A174" s="453" t="s">
        <v>608</v>
      </c>
      <c r="B174" s="454" t="s">
        <v>721</v>
      </c>
      <c r="C174" s="455" t="s">
        <v>722</v>
      </c>
      <c r="D174" s="455"/>
      <c r="E174" s="455"/>
      <c r="F174" s="456" t="s">
        <v>723</v>
      </c>
      <c r="G174" s="456"/>
      <c r="H174" s="456"/>
      <c r="I174" s="456">
        <v>1.24E-2</v>
      </c>
      <c r="J174" s="457"/>
      <c r="K174" s="456"/>
      <c r="L174" s="457"/>
      <c r="M174" s="456"/>
      <c r="N174" s="458"/>
    </row>
    <row r="175" spans="1:14" ht="11.25" customHeight="1" x14ac:dyDescent="0.2">
      <c r="A175" s="475"/>
      <c r="B175" s="476"/>
      <c r="C175" s="416" t="s">
        <v>724</v>
      </c>
      <c r="D175" s="416"/>
      <c r="E175" s="416"/>
      <c r="F175" s="416"/>
      <c r="G175" s="416"/>
      <c r="H175" s="416"/>
      <c r="I175" s="416"/>
      <c r="J175" s="416"/>
      <c r="K175" s="416"/>
      <c r="L175" s="416"/>
      <c r="M175" s="416"/>
      <c r="N175" s="477"/>
    </row>
    <row r="176" spans="1:14" ht="11.25" customHeight="1" x14ac:dyDescent="0.2">
      <c r="A176" s="459"/>
      <c r="B176" s="460" t="s">
        <v>65</v>
      </c>
      <c r="C176" s="416" t="s">
        <v>547</v>
      </c>
      <c r="D176" s="416"/>
      <c r="E176" s="416"/>
      <c r="F176" s="461"/>
      <c r="G176" s="461"/>
      <c r="H176" s="461"/>
      <c r="I176" s="461"/>
      <c r="J176" s="462">
        <v>7860.52</v>
      </c>
      <c r="K176" s="461"/>
      <c r="L176" s="462">
        <v>97.47</v>
      </c>
      <c r="M176" s="461" t="s">
        <v>548</v>
      </c>
      <c r="N176" s="463">
        <v>1901</v>
      </c>
    </row>
    <row r="177" spans="1:14" ht="11.25" customHeight="1" x14ac:dyDescent="0.2">
      <c r="A177" s="459"/>
      <c r="B177" s="460" t="s">
        <v>63</v>
      </c>
      <c r="C177" s="416" t="s">
        <v>549</v>
      </c>
      <c r="D177" s="416"/>
      <c r="E177" s="416"/>
      <c r="F177" s="461"/>
      <c r="G177" s="461"/>
      <c r="H177" s="461"/>
      <c r="I177" s="461"/>
      <c r="J177" s="462">
        <v>29063.9</v>
      </c>
      <c r="K177" s="461"/>
      <c r="L177" s="462">
        <v>360.39</v>
      </c>
      <c r="M177" s="461"/>
      <c r="N177" s="463"/>
    </row>
    <row r="178" spans="1:14" ht="11.25" customHeight="1" x14ac:dyDescent="0.2">
      <c r="A178" s="459"/>
      <c r="B178" s="460" t="s">
        <v>62</v>
      </c>
      <c r="C178" s="416" t="s">
        <v>550</v>
      </c>
      <c r="D178" s="416"/>
      <c r="E178" s="416"/>
      <c r="F178" s="461"/>
      <c r="G178" s="461"/>
      <c r="H178" s="461"/>
      <c r="I178" s="461"/>
      <c r="J178" s="462">
        <v>4060.94</v>
      </c>
      <c r="K178" s="461"/>
      <c r="L178" s="462">
        <v>50.36</v>
      </c>
      <c r="M178" s="461" t="s">
        <v>548</v>
      </c>
      <c r="N178" s="463">
        <v>982</v>
      </c>
    </row>
    <row r="179" spans="1:14" ht="11.25" customHeight="1" x14ac:dyDescent="0.2">
      <c r="A179" s="459"/>
      <c r="B179" s="460"/>
      <c r="C179" s="416" t="s">
        <v>551</v>
      </c>
      <c r="D179" s="416"/>
      <c r="E179" s="416"/>
      <c r="F179" s="461" t="s">
        <v>552</v>
      </c>
      <c r="G179" s="461" t="s">
        <v>766</v>
      </c>
      <c r="H179" s="461"/>
      <c r="I179" s="461" t="s">
        <v>767</v>
      </c>
      <c r="J179" s="462"/>
      <c r="K179" s="461"/>
      <c r="L179" s="462"/>
      <c r="M179" s="461"/>
      <c r="N179" s="463"/>
    </row>
    <row r="180" spans="1:14" ht="11.25" customHeight="1" x14ac:dyDescent="0.2">
      <c r="A180" s="459"/>
      <c r="B180" s="460"/>
      <c r="C180" s="416" t="s">
        <v>555</v>
      </c>
      <c r="D180" s="416"/>
      <c r="E180" s="416"/>
      <c r="F180" s="461" t="s">
        <v>552</v>
      </c>
      <c r="G180" s="461" t="s">
        <v>768</v>
      </c>
      <c r="H180" s="461"/>
      <c r="I180" s="461" t="s">
        <v>769</v>
      </c>
      <c r="J180" s="462"/>
      <c r="K180" s="461"/>
      <c r="L180" s="462"/>
      <c r="M180" s="461"/>
      <c r="N180" s="463"/>
    </row>
    <row r="181" spans="1:14" ht="11.25" customHeight="1" x14ac:dyDescent="0.2">
      <c r="A181" s="459"/>
      <c r="B181" s="460"/>
      <c r="C181" s="464" t="s">
        <v>558</v>
      </c>
      <c r="D181" s="464"/>
      <c r="E181" s="464"/>
      <c r="F181" s="465"/>
      <c r="G181" s="465"/>
      <c r="H181" s="465"/>
      <c r="I181" s="465"/>
      <c r="J181" s="466">
        <v>36924.42</v>
      </c>
      <c r="K181" s="465"/>
      <c r="L181" s="466">
        <v>457.86</v>
      </c>
      <c r="M181" s="465"/>
      <c r="N181" s="467"/>
    </row>
    <row r="182" spans="1:14" ht="11.25" customHeight="1" x14ac:dyDescent="0.2">
      <c r="A182" s="459"/>
      <c r="B182" s="460"/>
      <c r="C182" s="416" t="s">
        <v>559</v>
      </c>
      <c r="D182" s="416"/>
      <c r="E182" s="416"/>
      <c r="F182" s="461"/>
      <c r="G182" s="461"/>
      <c r="H182" s="461"/>
      <c r="I182" s="461"/>
      <c r="J182" s="462"/>
      <c r="K182" s="461"/>
      <c r="L182" s="462">
        <v>147.83000000000001</v>
      </c>
      <c r="M182" s="461"/>
      <c r="N182" s="463">
        <v>2883</v>
      </c>
    </row>
    <row r="183" spans="1:14" ht="11.25" customHeight="1" x14ac:dyDescent="0.2">
      <c r="A183" s="459"/>
      <c r="B183" s="460" t="s">
        <v>560</v>
      </c>
      <c r="C183" s="416" t="s">
        <v>561</v>
      </c>
      <c r="D183" s="416"/>
      <c r="E183" s="416"/>
      <c r="F183" s="461" t="s">
        <v>494</v>
      </c>
      <c r="G183" s="461" t="s">
        <v>562</v>
      </c>
      <c r="H183" s="461"/>
      <c r="I183" s="461" t="s">
        <v>562</v>
      </c>
      <c r="J183" s="462"/>
      <c r="K183" s="461"/>
      <c r="L183" s="462">
        <v>152.26</v>
      </c>
      <c r="M183" s="461"/>
      <c r="N183" s="463">
        <v>2969</v>
      </c>
    </row>
    <row r="184" spans="1:14" ht="11.25" customHeight="1" x14ac:dyDescent="0.2">
      <c r="A184" s="459"/>
      <c r="B184" s="460" t="s">
        <v>563</v>
      </c>
      <c r="C184" s="416" t="s">
        <v>564</v>
      </c>
      <c r="D184" s="416"/>
      <c r="E184" s="416"/>
      <c r="F184" s="461" t="s">
        <v>494</v>
      </c>
      <c r="G184" s="461" t="s">
        <v>565</v>
      </c>
      <c r="H184" s="461" t="s">
        <v>566</v>
      </c>
      <c r="I184" s="461" t="s">
        <v>567</v>
      </c>
      <c r="J184" s="462"/>
      <c r="K184" s="461"/>
      <c r="L184" s="462">
        <v>75.39</v>
      </c>
      <c r="M184" s="461"/>
      <c r="N184" s="463">
        <v>1470</v>
      </c>
    </row>
    <row r="185" spans="1:14" ht="11.25" customHeight="1" x14ac:dyDescent="0.2">
      <c r="A185" s="468"/>
      <c r="B185" s="469"/>
      <c r="C185" s="455" t="s">
        <v>568</v>
      </c>
      <c r="D185" s="455"/>
      <c r="E185" s="455"/>
      <c r="F185" s="456"/>
      <c r="G185" s="456"/>
      <c r="H185" s="456"/>
      <c r="I185" s="456"/>
      <c r="J185" s="457"/>
      <c r="K185" s="456"/>
      <c r="L185" s="457">
        <v>685.51</v>
      </c>
      <c r="M185" s="465"/>
      <c r="N185" s="458"/>
    </row>
    <row r="186" spans="1:14" ht="11.25" customHeight="1" x14ac:dyDescent="0.2">
      <c r="A186" s="453" t="s">
        <v>770</v>
      </c>
      <c r="B186" s="454" t="s">
        <v>725</v>
      </c>
      <c r="C186" s="455" t="s">
        <v>726</v>
      </c>
      <c r="D186" s="455"/>
      <c r="E186" s="455"/>
      <c r="F186" s="456" t="s">
        <v>727</v>
      </c>
      <c r="G186" s="456"/>
      <c r="H186" s="456"/>
      <c r="I186" s="456">
        <v>1</v>
      </c>
      <c r="J186" s="457">
        <v>31878.33</v>
      </c>
      <c r="K186" s="456"/>
      <c r="L186" s="457">
        <v>5827.79</v>
      </c>
      <c r="M186" s="456" t="s">
        <v>673</v>
      </c>
      <c r="N186" s="458">
        <v>31878</v>
      </c>
    </row>
    <row r="187" spans="1:14" ht="11.25" customHeight="1" x14ac:dyDescent="0.2">
      <c r="A187" s="468"/>
      <c r="B187" s="469"/>
      <c r="C187" s="421" t="s">
        <v>607</v>
      </c>
      <c r="D187" s="470"/>
      <c r="E187" s="470"/>
      <c r="F187" s="471"/>
      <c r="G187" s="471"/>
      <c r="H187" s="471"/>
      <c r="I187" s="471"/>
      <c r="J187" s="472"/>
      <c r="K187" s="471"/>
      <c r="L187" s="472"/>
      <c r="M187" s="473"/>
      <c r="N187" s="474"/>
    </row>
    <row r="188" spans="1:14" ht="11.25" customHeight="1" x14ac:dyDescent="0.2">
      <c r="A188" s="475"/>
      <c r="B188" s="476"/>
      <c r="C188" s="416" t="s">
        <v>728</v>
      </c>
      <c r="D188" s="416"/>
      <c r="E188" s="416"/>
      <c r="F188" s="416"/>
      <c r="G188" s="416"/>
      <c r="H188" s="416"/>
      <c r="I188" s="416"/>
      <c r="J188" s="416"/>
      <c r="K188" s="416"/>
      <c r="L188" s="416"/>
      <c r="M188" s="416"/>
      <c r="N188" s="477"/>
    </row>
    <row r="189" spans="1:14" ht="11.25" customHeight="1" x14ac:dyDescent="0.2">
      <c r="A189" s="453" t="s">
        <v>771</v>
      </c>
      <c r="B189" s="454" t="s">
        <v>638</v>
      </c>
      <c r="C189" s="455" t="s">
        <v>639</v>
      </c>
      <c r="D189" s="455"/>
      <c r="E189" s="455"/>
      <c r="F189" s="456" t="s">
        <v>640</v>
      </c>
      <c r="G189" s="456"/>
      <c r="H189" s="456"/>
      <c r="I189" s="456">
        <v>3.15</v>
      </c>
      <c r="J189" s="457"/>
      <c r="K189" s="456"/>
      <c r="L189" s="457"/>
      <c r="M189" s="456"/>
      <c r="N189" s="458"/>
    </row>
    <row r="190" spans="1:14" ht="11.25" customHeight="1" x14ac:dyDescent="0.2">
      <c r="A190" s="492"/>
      <c r="B190" s="460" t="s">
        <v>729</v>
      </c>
      <c r="C190" s="416" t="s">
        <v>730</v>
      </c>
      <c r="D190" s="416"/>
      <c r="E190" s="416"/>
      <c r="F190" s="416"/>
      <c r="G190" s="416"/>
      <c r="H190" s="416"/>
      <c r="I190" s="416"/>
      <c r="J190" s="416"/>
      <c r="K190" s="416"/>
      <c r="L190" s="416"/>
      <c r="M190" s="416"/>
      <c r="N190" s="477"/>
    </row>
    <row r="191" spans="1:14" ht="11.25" customHeight="1" x14ac:dyDescent="0.2">
      <c r="A191" s="459"/>
      <c r="B191" s="460" t="s">
        <v>65</v>
      </c>
      <c r="C191" s="416" t="s">
        <v>547</v>
      </c>
      <c r="D191" s="416"/>
      <c r="E191" s="416"/>
      <c r="F191" s="461"/>
      <c r="G191" s="461"/>
      <c r="H191" s="461"/>
      <c r="I191" s="461"/>
      <c r="J191" s="462">
        <v>405.19</v>
      </c>
      <c r="K191" s="461" t="s">
        <v>772</v>
      </c>
      <c r="L191" s="462">
        <v>1531.62</v>
      </c>
      <c r="M191" s="461" t="s">
        <v>548</v>
      </c>
      <c r="N191" s="463">
        <v>29867</v>
      </c>
    </row>
    <row r="192" spans="1:14" ht="11.25" customHeight="1" x14ac:dyDescent="0.2">
      <c r="A192" s="459"/>
      <c r="B192" s="460" t="s">
        <v>63</v>
      </c>
      <c r="C192" s="416" t="s">
        <v>549</v>
      </c>
      <c r="D192" s="416"/>
      <c r="E192" s="416"/>
      <c r="F192" s="461"/>
      <c r="G192" s="461"/>
      <c r="H192" s="461"/>
      <c r="I192" s="461"/>
      <c r="J192" s="462">
        <v>659.5</v>
      </c>
      <c r="K192" s="461" t="s">
        <v>772</v>
      </c>
      <c r="L192" s="462">
        <v>2492.91</v>
      </c>
      <c r="M192" s="461"/>
      <c r="N192" s="463"/>
    </row>
    <row r="193" spans="1:14" ht="11.25" customHeight="1" x14ac:dyDescent="0.2">
      <c r="A193" s="459"/>
      <c r="B193" s="460" t="s">
        <v>62</v>
      </c>
      <c r="C193" s="416" t="s">
        <v>550</v>
      </c>
      <c r="D193" s="416"/>
      <c r="E193" s="416"/>
      <c r="F193" s="461"/>
      <c r="G193" s="461"/>
      <c r="H193" s="461"/>
      <c r="I193" s="461"/>
      <c r="J193" s="462">
        <v>77.95</v>
      </c>
      <c r="K193" s="461" t="s">
        <v>773</v>
      </c>
      <c r="L193" s="462">
        <v>353.58</v>
      </c>
      <c r="M193" s="461" t="s">
        <v>548</v>
      </c>
      <c r="N193" s="463">
        <v>6895</v>
      </c>
    </row>
    <row r="194" spans="1:14" ht="11.25" customHeight="1" x14ac:dyDescent="0.2">
      <c r="A194" s="459"/>
      <c r="B194" s="460" t="s">
        <v>61</v>
      </c>
      <c r="C194" s="416" t="s">
        <v>595</v>
      </c>
      <c r="D194" s="416"/>
      <c r="E194" s="416"/>
      <c r="F194" s="461"/>
      <c r="G194" s="461"/>
      <c r="H194" s="461"/>
      <c r="I194" s="461"/>
      <c r="J194" s="462">
        <v>468.29</v>
      </c>
      <c r="K194" s="461"/>
      <c r="L194" s="462">
        <v>1475.11</v>
      </c>
      <c r="M194" s="461"/>
      <c r="N194" s="463"/>
    </row>
    <row r="195" spans="1:14" ht="11.25" customHeight="1" x14ac:dyDescent="0.2">
      <c r="A195" s="459"/>
      <c r="B195" s="460"/>
      <c r="C195" s="416" t="s">
        <v>551</v>
      </c>
      <c r="D195" s="416"/>
      <c r="E195" s="416"/>
      <c r="F195" s="461" t="s">
        <v>552</v>
      </c>
      <c r="G195" s="461" t="s">
        <v>641</v>
      </c>
      <c r="H195" s="461" t="s">
        <v>772</v>
      </c>
      <c r="I195" s="461" t="s">
        <v>774</v>
      </c>
      <c r="J195" s="462"/>
      <c r="K195" s="461"/>
      <c r="L195" s="462"/>
      <c r="M195" s="461"/>
      <c r="N195" s="463"/>
    </row>
    <row r="196" spans="1:14" ht="11.25" customHeight="1" x14ac:dyDescent="0.2">
      <c r="A196" s="459"/>
      <c r="B196" s="460"/>
      <c r="C196" s="416" t="s">
        <v>555</v>
      </c>
      <c r="D196" s="416"/>
      <c r="E196" s="416"/>
      <c r="F196" s="461" t="s">
        <v>552</v>
      </c>
      <c r="G196" s="461" t="s">
        <v>642</v>
      </c>
      <c r="H196" s="461" t="s">
        <v>773</v>
      </c>
      <c r="I196" s="461" t="s">
        <v>775</v>
      </c>
      <c r="J196" s="462"/>
      <c r="K196" s="461"/>
      <c r="L196" s="462"/>
      <c r="M196" s="461"/>
      <c r="N196" s="463"/>
    </row>
    <row r="197" spans="1:14" ht="11.25" customHeight="1" x14ac:dyDescent="0.2">
      <c r="A197" s="459"/>
      <c r="B197" s="460"/>
      <c r="C197" s="464" t="s">
        <v>558</v>
      </c>
      <c r="D197" s="464"/>
      <c r="E197" s="464"/>
      <c r="F197" s="465"/>
      <c r="G197" s="465"/>
      <c r="H197" s="465"/>
      <c r="I197" s="465"/>
      <c r="J197" s="466">
        <v>1532.98</v>
      </c>
      <c r="K197" s="465"/>
      <c r="L197" s="466">
        <v>5499.64</v>
      </c>
      <c r="M197" s="465"/>
      <c r="N197" s="467"/>
    </row>
    <row r="198" spans="1:14" ht="11.25" customHeight="1" x14ac:dyDescent="0.2">
      <c r="A198" s="459"/>
      <c r="B198" s="460"/>
      <c r="C198" s="416" t="s">
        <v>559</v>
      </c>
      <c r="D198" s="416"/>
      <c r="E198" s="416"/>
      <c r="F198" s="461"/>
      <c r="G198" s="461"/>
      <c r="H198" s="461"/>
      <c r="I198" s="461"/>
      <c r="J198" s="462"/>
      <c r="K198" s="461"/>
      <c r="L198" s="462">
        <v>1885.2</v>
      </c>
      <c r="M198" s="461"/>
      <c r="N198" s="463">
        <v>36762</v>
      </c>
    </row>
    <row r="199" spans="1:14" ht="11.25" customHeight="1" x14ac:dyDescent="0.2">
      <c r="A199" s="459"/>
      <c r="B199" s="460" t="s">
        <v>560</v>
      </c>
      <c r="C199" s="416" t="s">
        <v>561</v>
      </c>
      <c r="D199" s="416"/>
      <c r="E199" s="416"/>
      <c r="F199" s="461" t="s">
        <v>494</v>
      </c>
      <c r="G199" s="461" t="s">
        <v>562</v>
      </c>
      <c r="H199" s="461"/>
      <c r="I199" s="461" t="s">
        <v>562</v>
      </c>
      <c r="J199" s="462"/>
      <c r="K199" s="461"/>
      <c r="L199" s="462">
        <v>1941.76</v>
      </c>
      <c r="M199" s="461"/>
      <c r="N199" s="463">
        <v>37865</v>
      </c>
    </row>
    <row r="200" spans="1:14" ht="11.25" customHeight="1" x14ac:dyDescent="0.2">
      <c r="A200" s="459"/>
      <c r="B200" s="460" t="s">
        <v>563</v>
      </c>
      <c r="C200" s="416" t="s">
        <v>564</v>
      </c>
      <c r="D200" s="416"/>
      <c r="E200" s="416"/>
      <c r="F200" s="461" t="s">
        <v>494</v>
      </c>
      <c r="G200" s="461" t="s">
        <v>565</v>
      </c>
      <c r="H200" s="461" t="s">
        <v>566</v>
      </c>
      <c r="I200" s="461" t="s">
        <v>567</v>
      </c>
      <c r="J200" s="462"/>
      <c r="K200" s="461"/>
      <c r="L200" s="462">
        <v>961.45</v>
      </c>
      <c r="M200" s="461"/>
      <c r="N200" s="463">
        <v>18749</v>
      </c>
    </row>
    <row r="201" spans="1:14" ht="11.25" customHeight="1" x14ac:dyDescent="0.2">
      <c r="A201" s="468"/>
      <c r="B201" s="469"/>
      <c r="C201" s="455" t="s">
        <v>568</v>
      </c>
      <c r="D201" s="455"/>
      <c r="E201" s="455"/>
      <c r="F201" s="456"/>
      <c r="G201" s="456"/>
      <c r="H201" s="456"/>
      <c r="I201" s="456"/>
      <c r="J201" s="457"/>
      <c r="K201" s="456"/>
      <c r="L201" s="457">
        <v>8402.85</v>
      </c>
      <c r="M201" s="465"/>
      <c r="N201" s="458"/>
    </row>
    <row r="202" spans="1:14" ht="11.25" customHeight="1" x14ac:dyDescent="0.2">
      <c r="A202" s="453" t="s">
        <v>602</v>
      </c>
      <c r="B202" s="454" t="s">
        <v>643</v>
      </c>
      <c r="C202" s="455" t="s">
        <v>644</v>
      </c>
      <c r="D202" s="455"/>
      <c r="E202" s="455"/>
      <c r="F202" s="456" t="s">
        <v>645</v>
      </c>
      <c r="G202" s="456"/>
      <c r="H202" s="456"/>
      <c r="I202" s="456">
        <v>2.7</v>
      </c>
      <c r="J202" s="457">
        <v>88987.199999999997</v>
      </c>
      <c r="K202" s="456"/>
      <c r="L202" s="457">
        <v>240265.44</v>
      </c>
      <c r="M202" s="456"/>
      <c r="N202" s="458"/>
    </row>
    <row r="203" spans="1:14" ht="11.25" customHeight="1" x14ac:dyDescent="0.2">
      <c r="A203" s="468"/>
      <c r="B203" s="469"/>
      <c r="C203" s="421" t="s">
        <v>607</v>
      </c>
      <c r="D203" s="470"/>
      <c r="E203" s="470"/>
      <c r="F203" s="471"/>
      <c r="G203" s="471"/>
      <c r="H203" s="471"/>
      <c r="I203" s="471"/>
      <c r="J203" s="472"/>
      <c r="K203" s="471"/>
      <c r="L203" s="472"/>
      <c r="M203" s="473"/>
      <c r="N203" s="474"/>
    </row>
    <row r="204" spans="1:14" ht="11.25" customHeight="1" x14ac:dyDescent="0.2">
      <c r="A204" s="453" t="s">
        <v>776</v>
      </c>
      <c r="B204" s="454" t="s">
        <v>731</v>
      </c>
      <c r="C204" s="455" t="s">
        <v>732</v>
      </c>
      <c r="D204" s="455"/>
      <c r="E204" s="455"/>
      <c r="F204" s="456" t="s">
        <v>733</v>
      </c>
      <c r="G204" s="456"/>
      <c r="H204" s="456"/>
      <c r="I204" s="456">
        <v>3</v>
      </c>
      <c r="J204" s="457"/>
      <c r="K204" s="456"/>
      <c r="L204" s="457"/>
      <c r="M204" s="456"/>
      <c r="N204" s="458"/>
    </row>
    <row r="205" spans="1:14" ht="11.25" customHeight="1" x14ac:dyDescent="0.2">
      <c r="A205" s="459"/>
      <c r="B205" s="460" t="s">
        <v>65</v>
      </c>
      <c r="C205" s="416" t="s">
        <v>547</v>
      </c>
      <c r="D205" s="416"/>
      <c r="E205" s="416"/>
      <c r="F205" s="461"/>
      <c r="G205" s="461"/>
      <c r="H205" s="461"/>
      <c r="I205" s="461"/>
      <c r="J205" s="462">
        <v>83.71</v>
      </c>
      <c r="K205" s="461"/>
      <c r="L205" s="462">
        <v>251.13</v>
      </c>
      <c r="M205" s="461" t="s">
        <v>548</v>
      </c>
      <c r="N205" s="463">
        <v>4897</v>
      </c>
    </row>
    <row r="206" spans="1:14" ht="11.25" customHeight="1" x14ac:dyDescent="0.2">
      <c r="A206" s="459"/>
      <c r="B206" s="460" t="s">
        <v>63</v>
      </c>
      <c r="C206" s="416" t="s">
        <v>549</v>
      </c>
      <c r="D206" s="416"/>
      <c r="E206" s="416"/>
      <c r="F206" s="461"/>
      <c r="G206" s="461"/>
      <c r="H206" s="461"/>
      <c r="I206" s="461"/>
      <c r="J206" s="462">
        <v>31.59</v>
      </c>
      <c r="K206" s="461"/>
      <c r="L206" s="462">
        <v>94.77</v>
      </c>
      <c r="M206" s="461"/>
      <c r="N206" s="463"/>
    </row>
    <row r="207" spans="1:14" ht="11.25" customHeight="1" x14ac:dyDescent="0.2">
      <c r="A207" s="459"/>
      <c r="B207" s="460"/>
      <c r="C207" s="416" t="s">
        <v>551</v>
      </c>
      <c r="D207" s="416"/>
      <c r="E207" s="416"/>
      <c r="F207" s="461" t="s">
        <v>552</v>
      </c>
      <c r="G207" s="461" t="s">
        <v>777</v>
      </c>
      <c r="H207" s="461"/>
      <c r="I207" s="461" t="s">
        <v>778</v>
      </c>
      <c r="J207" s="462"/>
      <c r="K207" s="461"/>
      <c r="L207" s="462"/>
      <c r="M207" s="461"/>
      <c r="N207" s="463"/>
    </row>
    <row r="208" spans="1:14" ht="11.25" customHeight="1" x14ac:dyDescent="0.2">
      <c r="A208" s="459"/>
      <c r="B208" s="460"/>
      <c r="C208" s="464" t="s">
        <v>558</v>
      </c>
      <c r="D208" s="464"/>
      <c r="E208" s="464"/>
      <c r="F208" s="465"/>
      <c r="G208" s="465"/>
      <c r="H208" s="465"/>
      <c r="I208" s="465"/>
      <c r="J208" s="466">
        <v>115.3</v>
      </c>
      <c r="K208" s="465"/>
      <c r="L208" s="466">
        <v>345.9</v>
      </c>
      <c r="M208" s="465"/>
      <c r="N208" s="467"/>
    </row>
    <row r="209" spans="1:14" ht="11.25" customHeight="1" x14ac:dyDescent="0.2">
      <c r="A209" s="459"/>
      <c r="B209" s="460"/>
      <c r="C209" s="416" t="s">
        <v>559</v>
      </c>
      <c r="D209" s="416"/>
      <c r="E209" s="416"/>
      <c r="F209" s="461"/>
      <c r="G209" s="461"/>
      <c r="H209" s="461"/>
      <c r="I209" s="461"/>
      <c r="J209" s="462"/>
      <c r="K209" s="461"/>
      <c r="L209" s="462">
        <v>251.13</v>
      </c>
      <c r="M209" s="461"/>
      <c r="N209" s="463">
        <v>4897</v>
      </c>
    </row>
    <row r="210" spans="1:14" ht="11.25" customHeight="1" x14ac:dyDescent="0.2">
      <c r="A210" s="459"/>
      <c r="B210" s="460" t="s">
        <v>560</v>
      </c>
      <c r="C210" s="416" t="s">
        <v>561</v>
      </c>
      <c r="D210" s="416"/>
      <c r="E210" s="416"/>
      <c r="F210" s="461" t="s">
        <v>494</v>
      </c>
      <c r="G210" s="461" t="s">
        <v>562</v>
      </c>
      <c r="H210" s="461"/>
      <c r="I210" s="461" t="s">
        <v>562</v>
      </c>
      <c r="J210" s="462"/>
      <c r="K210" s="461"/>
      <c r="L210" s="462">
        <v>258.66000000000003</v>
      </c>
      <c r="M210" s="461"/>
      <c r="N210" s="463">
        <v>5044</v>
      </c>
    </row>
    <row r="211" spans="1:14" ht="11.25" customHeight="1" x14ac:dyDescent="0.2">
      <c r="A211" s="459"/>
      <c r="B211" s="460" t="s">
        <v>563</v>
      </c>
      <c r="C211" s="416" t="s">
        <v>564</v>
      </c>
      <c r="D211" s="416"/>
      <c r="E211" s="416"/>
      <c r="F211" s="461" t="s">
        <v>494</v>
      </c>
      <c r="G211" s="461" t="s">
        <v>565</v>
      </c>
      <c r="H211" s="461" t="s">
        <v>566</v>
      </c>
      <c r="I211" s="461" t="s">
        <v>567</v>
      </c>
      <c r="J211" s="462"/>
      <c r="K211" s="461"/>
      <c r="L211" s="462">
        <v>128.08000000000001</v>
      </c>
      <c r="M211" s="461"/>
      <c r="N211" s="463">
        <v>2497</v>
      </c>
    </row>
    <row r="212" spans="1:14" ht="11.25" customHeight="1" x14ac:dyDescent="0.2">
      <c r="A212" s="468"/>
      <c r="B212" s="469"/>
      <c r="C212" s="455" t="s">
        <v>568</v>
      </c>
      <c r="D212" s="455"/>
      <c r="E212" s="455"/>
      <c r="F212" s="456"/>
      <c r="G212" s="456"/>
      <c r="H212" s="456"/>
      <c r="I212" s="456"/>
      <c r="J212" s="457"/>
      <c r="K212" s="456"/>
      <c r="L212" s="457">
        <v>732.64</v>
      </c>
      <c r="M212" s="465"/>
      <c r="N212" s="458"/>
    </row>
    <row r="213" spans="1:14" ht="11.25" customHeight="1" x14ac:dyDescent="0.2">
      <c r="A213" s="453" t="s">
        <v>779</v>
      </c>
      <c r="B213" s="454" t="s">
        <v>734</v>
      </c>
      <c r="C213" s="455" t="s">
        <v>735</v>
      </c>
      <c r="D213" s="455"/>
      <c r="E213" s="455"/>
      <c r="F213" s="456" t="s">
        <v>733</v>
      </c>
      <c r="G213" s="456"/>
      <c r="H213" s="456"/>
      <c r="I213" s="456">
        <v>1</v>
      </c>
      <c r="J213" s="457"/>
      <c r="K213" s="456"/>
      <c r="L213" s="457"/>
      <c r="M213" s="456"/>
      <c r="N213" s="458"/>
    </row>
    <row r="214" spans="1:14" ht="11.25" customHeight="1" x14ac:dyDescent="0.2">
      <c r="A214" s="459"/>
      <c r="B214" s="460" t="s">
        <v>65</v>
      </c>
      <c r="C214" s="416" t="s">
        <v>547</v>
      </c>
      <c r="D214" s="416"/>
      <c r="E214" s="416"/>
      <c r="F214" s="461"/>
      <c r="G214" s="461"/>
      <c r="H214" s="461"/>
      <c r="I214" s="461"/>
      <c r="J214" s="462">
        <v>191.57</v>
      </c>
      <c r="K214" s="461"/>
      <c r="L214" s="462">
        <v>191.57</v>
      </c>
      <c r="M214" s="461" t="s">
        <v>548</v>
      </c>
      <c r="N214" s="463">
        <v>3736</v>
      </c>
    </row>
    <row r="215" spans="1:14" ht="11.25" customHeight="1" x14ac:dyDescent="0.2">
      <c r="A215" s="459"/>
      <c r="B215" s="460" t="s">
        <v>63</v>
      </c>
      <c r="C215" s="416" t="s">
        <v>549</v>
      </c>
      <c r="D215" s="416"/>
      <c r="E215" s="416"/>
      <c r="F215" s="461"/>
      <c r="G215" s="461"/>
      <c r="H215" s="461"/>
      <c r="I215" s="461"/>
      <c r="J215" s="462">
        <v>72.819999999999993</v>
      </c>
      <c r="K215" s="461"/>
      <c r="L215" s="462">
        <v>72.819999999999993</v>
      </c>
      <c r="M215" s="461"/>
      <c r="N215" s="463"/>
    </row>
    <row r="216" spans="1:14" ht="11.25" customHeight="1" x14ac:dyDescent="0.2">
      <c r="A216" s="459"/>
      <c r="B216" s="460"/>
      <c r="C216" s="416" t="s">
        <v>551</v>
      </c>
      <c r="D216" s="416"/>
      <c r="E216" s="416"/>
      <c r="F216" s="461" t="s">
        <v>552</v>
      </c>
      <c r="G216" s="461" t="s">
        <v>780</v>
      </c>
      <c r="H216" s="461"/>
      <c r="I216" s="461" t="s">
        <v>780</v>
      </c>
      <c r="J216" s="462"/>
      <c r="K216" s="461"/>
      <c r="L216" s="462"/>
      <c r="M216" s="461"/>
      <c r="N216" s="463"/>
    </row>
    <row r="217" spans="1:14" ht="11.25" customHeight="1" x14ac:dyDescent="0.2">
      <c r="A217" s="459"/>
      <c r="B217" s="460"/>
      <c r="C217" s="464" t="s">
        <v>558</v>
      </c>
      <c r="D217" s="464"/>
      <c r="E217" s="464"/>
      <c r="F217" s="465"/>
      <c r="G217" s="465"/>
      <c r="H217" s="465"/>
      <c r="I217" s="465"/>
      <c r="J217" s="466">
        <v>264.39</v>
      </c>
      <c r="K217" s="465"/>
      <c r="L217" s="466">
        <v>264.39</v>
      </c>
      <c r="M217" s="465"/>
      <c r="N217" s="467"/>
    </row>
    <row r="218" spans="1:14" ht="11.25" customHeight="1" x14ac:dyDescent="0.2">
      <c r="A218" s="459"/>
      <c r="B218" s="460"/>
      <c r="C218" s="416" t="s">
        <v>559</v>
      </c>
      <c r="D218" s="416"/>
      <c r="E218" s="416"/>
      <c r="F218" s="461"/>
      <c r="G218" s="461"/>
      <c r="H218" s="461"/>
      <c r="I218" s="461"/>
      <c r="J218" s="462"/>
      <c r="K218" s="461"/>
      <c r="L218" s="462">
        <v>191.57</v>
      </c>
      <c r="M218" s="461"/>
      <c r="N218" s="463">
        <v>3736</v>
      </c>
    </row>
    <row r="219" spans="1:14" ht="11.25" customHeight="1" x14ac:dyDescent="0.2">
      <c r="A219" s="459"/>
      <c r="B219" s="460" t="s">
        <v>560</v>
      </c>
      <c r="C219" s="416" t="s">
        <v>561</v>
      </c>
      <c r="D219" s="416"/>
      <c r="E219" s="416"/>
      <c r="F219" s="461" t="s">
        <v>494</v>
      </c>
      <c r="G219" s="461" t="s">
        <v>562</v>
      </c>
      <c r="H219" s="461"/>
      <c r="I219" s="461" t="s">
        <v>562</v>
      </c>
      <c r="J219" s="462"/>
      <c r="K219" s="461"/>
      <c r="L219" s="462">
        <v>197.32</v>
      </c>
      <c r="M219" s="461"/>
      <c r="N219" s="463">
        <v>3848</v>
      </c>
    </row>
    <row r="220" spans="1:14" ht="11.25" customHeight="1" x14ac:dyDescent="0.2">
      <c r="A220" s="459"/>
      <c r="B220" s="460" t="s">
        <v>563</v>
      </c>
      <c r="C220" s="416" t="s">
        <v>564</v>
      </c>
      <c r="D220" s="416"/>
      <c r="E220" s="416"/>
      <c r="F220" s="461" t="s">
        <v>494</v>
      </c>
      <c r="G220" s="461" t="s">
        <v>565</v>
      </c>
      <c r="H220" s="461" t="s">
        <v>566</v>
      </c>
      <c r="I220" s="461" t="s">
        <v>567</v>
      </c>
      <c r="J220" s="462"/>
      <c r="K220" s="461"/>
      <c r="L220" s="462">
        <v>97.7</v>
      </c>
      <c r="M220" s="461"/>
      <c r="N220" s="463">
        <v>1905</v>
      </c>
    </row>
    <row r="221" spans="1:14" ht="11.25" customHeight="1" x14ac:dyDescent="0.2">
      <c r="A221" s="468"/>
      <c r="B221" s="469"/>
      <c r="C221" s="455" t="s">
        <v>568</v>
      </c>
      <c r="D221" s="455"/>
      <c r="E221" s="455"/>
      <c r="F221" s="456"/>
      <c r="G221" s="456"/>
      <c r="H221" s="456"/>
      <c r="I221" s="456"/>
      <c r="J221" s="457"/>
      <c r="K221" s="456"/>
      <c r="L221" s="457">
        <v>559.41</v>
      </c>
      <c r="M221" s="465"/>
      <c r="N221" s="458"/>
    </row>
    <row r="222" spans="1:14" ht="11.25" customHeight="1" x14ac:dyDescent="0.2">
      <c r="A222" s="453" t="s">
        <v>781</v>
      </c>
      <c r="B222" s="454" t="s">
        <v>646</v>
      </c>
      <c r="C222" s="455" t="s">
        <v>647</v>
      </c>
      <c r="D222" s="455"/>
      <c r="E222" s="455"/>
      <c r="F222" s="456" t="s">
        <v>648</v>
      </c>
      <c r="G222" s="456"/>
      <c r="H222" s="456"/>
      <c r="I222" s="456">
        <v>60</v>
      </c>
      <c r="J222" s="457"/>
      <c r="K222" s="456"/>
      <c r="L222" s="457"/>
      <c r="M222" s="456"/>
      <c r="N222" s="458"/>
    </row>
    <row r="223" spans="1:14" ht="11.25" customHeight="1" x14ac:dyDescent="0.2">
      <c r="A223" s="459"/>
      <c r="B223" s="460" t="s">
        <v>65</v>
      </c>
      <c r="C223" s="416" t="s">
        <v>547</v>
      </c>
      <c r="D223" s="416"/>
      <c r="E223" s="416"/>
      <c r="F223" s="461"/>
      <c r="G223" s="461"/>
      <c r="H223" s="461"/>
      <c r="I223" s="461"/>
      <c r="J223" s="462">
        <v>19.96</v>
      </c>
      <c r="K223" s="461"/>
      <c r="L223" s="462">
        <v>1197.5999999999999</v>
      </c>
      <c r="M223" s="461" t="s">
        <v>548</v>
      </c>
      <c r="N223" s="463">
        <v>23353</v>
      </c>
    </row>
    <row r="224" spans="1:14" ht="11.25" customHeight="1" x14ac:dyDescent="0.2">
      <c r="A224" s="459"/>
      <c r="B224" s="460" t="s">
        <v>63</v>
      </c>
      <c r="C224" s="416" t="s">
        <v>549</v>
      </c>
      <c r="D224" s="416"/>
      <c r="E224" s="416"/>
      <c r="F224" s="461"/>
      <c r="G224" s="461"/>
      <c r="H224" s="461"/>
      <c r="I224" s="461"/>
      <c r="J224" s="462">
        <v>67.38</v>
      </c>
      <c r="K224" s="461"/>
      <c r="L224" s="462">
        <v>4042.8</v>
      </c>
      <c r="M224" s="461"/>
      <c r="N224" s="463"/>
    </row>
    <row r="225" spans="1:14" ht="11.25" customHeight="1" x14ac:dyDescent="0.2">
      <c r="A225" s="459"/>
      <c r="B225" s="460" t="s">
        <v>62</v>
      </c>
      <c r="C225" s="416" t="s">
        <v>550</v>
      </c>
      <c r="D225" s="416"/>
      <c r="E225" s="416"/>
      <c r="F225" s="461"/>
      <c r="G225" s="461"/>
      <c r="H225" s="461"/>
      <c r="I225" s="461"/>
      <c r="J225" s="462">
        <v>7.66</v>
      </c>
      <c r="K225" s="461"/>
      <c r="L225" s="462">
        <v>459.6</v>
      </c>
      <c r="M225" s="461" t="s">
        <v>548</v>
      </c>
      <c r="N225" s="463">
        <v>8962</v>
      </c>
    </row>
    <row r="226" spans="1:14" ht="11.25" customHeight="1" x14ac:dyDescent="0.2">
      <c r="A226" s="459"/>
      <c r="B226" s="460"/>
      <c r="C226" s="416" t="s">
        <v>551</v>
      </c>
      <c r="D226" s="416"/>
      <c r="E226" s="416"/>
      <c r="F226" s="461" t="s">
        <v>552</v>
      </c>
      <c r="G226" s="461" t="s">
        <v>649</v>
      </c>
      <c r="H226" s="461"/>
      <c r="I226" s="461" t="s">
        <v>650</v>
      </c>
      <c r="J226" s="462"/>
      <c r="K226" s="461"/>
      <c r="L226" s="462"/>
      <c r="M226" s="461"/>
      <c r="N226" s="463"/>
    </row>
    <row r="227" spans="1:14" ht="11.25" customHeight="1" x14ac:dyDescent="0.2">
      <c r="A227" s="459"/>
      <c r="B227" s="460"/>
      <c r="C227" s="416" t="s">
        <v>555</v>
      </c>
      <c r="D227" s="416"/>
      <c r="E227" s="416"/>
      <c r="F227" s="461" t="s">
        <v>552</v>
      </c>
      <c r="G227" s="461" t="s">
        <v>651</v>
      </c>
      <c r="H227" s="461"/>
      <c r="I227" s="461" t="s">
        <v>652</v>
      </c>
      <c r="J227" s="462"/>
      <c r="K227" s="461"/>
      <c r="L227" s="462"/>
      <c r="M227" s="461"/>
      <c r="N227" s="463"/>
    </row>
    <row r="228" spans="1:14" ht="11.25" customHeight="1" x14ac:dyDescent="0.2">
      <c r="A228" s="459"/>
      <c r="B228" s="460"/>
      <c r="C228" s="464" t="s">
        <v>558</v>
      </c>
      <c r="D228" s="464"/>
      <c r="E228" s="464"/>
      <c r="F228" s="465"/>
      <c r="G228" s="465"/>
      <c r="H228" s="465"/>
      <c r="I228" s="465"/>
      <c r="J228" s="466">
        <v>87.34</v>
      </c>
      <c r="K228" s="465"/>
      <c r="L228" s="466">
        <v>5240.3999999999996</v>
      </c>
      <c r="M228" s="465"/>
      <c r="N228" s="467"/>
    </row>
    <row r="229" spans="1:14" ht="11.25" customHeight="1" x14ac:dyDescent="0.2">
      <c r="A229" s="459"/>
      <c r="B229" s="460"/>
      <c r="C229" s="416" t="s">
        <v>559</v>
      </c>
      <c r="D229" s="416"/>
      <c r="E229" s="416"/>
      <c r="F229" s="461"/>
      <c r="G229" s="461"/>
      <c r="H229" s="461"/>
      <c r="I229" s="461"/>
      <c r="J229" s="462"/>
      <c r="K229" s="461"/>
      <c r="L229" s="462">
        <v>1657.2</v>
      </c>
      <c r="M229" s="461"/>
      <c r="N229" s="463">
        <v>32315</v>
      </c>
    </row>
    <row r="230" spans="1:14" ht="11.25" customHeight="1" x14ac:dyDescent="0.2">
      <c r="A230" s="459"/>
      <c r="B230" s="460" t="s">
        <v>560</v>
      </c>
      <c r="C230" s="416" t="s">
        <v>561</v>
      </c>
      <c r="D230" s="416"/>
      <c r="E230" s="416"/>
      <c r="F230" s="461" t="s">
        <v>494</v>
      </c>
      <c r="G230" s="461" t="s">
        <v>562</v>
      </c>
      <c r="H230" s="461"/>
      <c r="I230" s="461" t="s">
        <v>562</v>
      </c>
      <c r="J230" s="462"/>
      <c r="K230" s="461"/>
      <c r="L230" s="462">
        <v>1706.92</v>
      </c>
      <c r="M230" s="461"/>
      <c r="N230" s="463">
        <v>33284</v>
      </c>
    </row>
    <row r="231" spans="1:14" ht="11.25" customHeight="1" x14ac:dyDescent="0.2">
      <c r="A231" s="459"/>
      <c r="B231" s="460" t="s">
        <v>563</v>
      </c>
      <c r="C231" s="416" t="s">
        <v>564</v>
      </c>
      <c r="D231" s="416"/>
      <c r="E231" s="416"/>
      <c r="F231" s="461" t="s">
        <v>494</v>
      </c>
      <c r="G231" s="461" t="s">
        <v>565</v>
      </c>
      <c r="H231" s="461" t="s">
        <v>566</v>
      </c>
      <c r="I231" s="461" t="s">
        <v>567</v>
      </c>
      <c r="J231" s="462"/>
      <c r="K231" s="461"/>
      <c r="L231" s="462">
        <v>845.17</v>
      </c>
      <c r="M231" s="461"/>
      <c r="N231" s="463">
        <v>16481</v>
      </c>
    </row>
    <row r="232" spans="1:14" ht="11.25" customHeight="1" x14ac:dyDescent="0.2">
      <c r="A232" s="468"/>
      <c r="B232" s="469"/>
      <c r="C232" s="455" t="s">
        <v>568</v>
      </c>
      <c r="D232" s="455"/>
      <c r="E232" s="455"/>
      <c r="F232" s="456"/>
      <c r="G232" s="456"/>
      <c r="H232" s="456"/>
      <c r="I232" s="456"/>
      <c r="J232" s="457"/>
      <c r="K232" s="456"/>
      <c r="L232" s="457">
        <v>7792.49</v>
      </c>
      <c r="M232" s="465"/>
      <c r="N232" s="458"/>
    </row>
    <row r="233" spans="1:14" ht="11.25" customHeight="1" x14ac:dyDescent="0.2">
      <c r="A233" s="453" t="s">
        <v>782</v>
      </c>
      <c r="B233" s="454" t="s">
        <v>653</v>
      </c>
      <c r="C233" s="455" t="s">
        <v>654</v>
      </c>
      <c r="D233" s="455"/>
      <c r="E233" s="455"/>
      <c r="F233" s="456" t="s">
        <v>645</v>
      </c>
      <c r="G233" s="456"/>
      <c r="H233" s="456"/>
      <c r="I233" s="456">
        <v>0.8</v>
      </c>
      <c r="J233" s="457">
        <v>11574.63</v>
      </c>
      <c r="K233" s="456"/>
      <c r="L233" s="457">
        <v>9259.7000000000007</v>
      </c>
      <c r="M233" s="456"/>
      <c r="N233" s="458"/>
    </row>
    <row r="234" spans="1:14" ht="11.25" customHeight="1" x14ac:dyDescent="0.2">
      <c r="A234" s="468"/>
      <c r="B234" s="469"/>
      <c r="C234" s="421" t="s">
        <v>607</v>
      </c>
      <c r="D234" s="470"/>
      <c r="E234" s="470"/>
      <c r="F234" s="471"/>
      <c r="G234" s="471"/>
      <c r="H234" s="471"/>
      <c r="I234" s="471"/>
      <c r="J234" s="472"/>
      <c r="K234" s="471"/>
      <c r="L234" s="472"/>
      <c r="M234" s="473"/>
      <c r="N234" s="474"/>
    </row>
    <row r="235" spans="1:14" ht="11.25" customHeight="1" x14ac:dyDescent="0.2">
      <c r="A235" s="453" t="s">
        <v>783</v>
      </c>
      <c r="B235" s="454" t="s">
        <v>655</v>
      </c>
      <c r="C235" s="455" t="s">
        <v>656</v>
      </c>
      <c r="D235" s="455"/>
      <c r="E235" s="455"/>
      <c r="F235" s="456" t="s">
        <v>645</v>
      </c>
      <c r="G235" s="456"/>
      <c r="H235" s="456"/>
      <c r="I235" s="456">
        <v>0.4</v>
      </c>
      <c r="J235" s="457">
        <v>38639.74</v>
      </c>
      <c r="K235" s="456"/>
      <c r="L235" s="457">
        <v>15455.9</v>
      </c>
      <c r="M235" s="456"/>
      <c r="N235" s="458"/>
    </row>
    <row r="236" spans="1:14" ht="11.25" customHeight="1" x14ac:dyDescent="0.2">
      <c r="A236" s="468"/>
      <c r="B236" s="469"/>
      <c r="C236" s="421" t="s">
        <v>607</v>
      </c>
      <c r="D236" s="470"/>
      <c r="E236" s="470"/>
      <c r="F236" s="471"/>
      <c r="G236" s="471"/>
      <c r="H236" s="471"/>
      <c r="I236" s="471"/>
      <c r="J236" s="472"/>
      <c r="K236" s="471"/>
      <c r="L236" s="472"/>
      <c r="M236" s="473"/>
      <c r="N236" s="474"/>
    </row>
    <row r="237" spans="1:14" ht="11.25" customHeight="1" x14ac:dyDescent="0.2">
      <c r="A237" s="453" t="s">
        <v>784</v>
      </c>
      <c r="B237" s="454" t="s">
        <v>736</v>
      </c>
      <c r="C237" s="455" t="s">
        <v>737</v>
      </c>
      <c r="D237" s="455"/>
      <c r="E237" s="455"/>
      <c r="F237" s="456" t="s">
        <v>616</v>
      </c>
      <c r="G237" s="456"/>
      <c r="H237" s="456"/>
      <c r="I237" s="456">
        <v>0.3</v>
      </c>
      <c r="J237" s="457">
        <v>4203</v>
      </c>
      <c r="K237" s="456"/>
      <c r="L237" s="457">
        <v>1260.9000000000001</v>
      </c>
      <c r="M237" s="456"/>
      <c r="N237" s="458"/>
    </row>
    <row r="238" spans="1:14" ht="11.25" customHeight="1" x14ac:dyDescent="0.2">
      <c r="A238" s="468"/>
      <c r="B238" s="469"/>
      <c r="C238" s="421" t="s">
        <v>607</v>
      </c>
      <c r="D238" s="470"/>
      <c r="E238" s="470"/>
      <c r="F238" s="471"/>
      <c r="G238" s="471"/>
      <c r="H238" s="471"/>
      <c r="I238" s="471"/>
      <c r="J238" s="472"/>
      <c r="K238" s="471"/>
      <c r="L238" s="472"/>
      <c r="M238" s="473"/>
      <c r="N238" s="474"/>
    </row>
    <row r="239" spans="1:14" ht="11.25" customHeight="1" x14ac:dyDescent="0.2">
      <c r="A239" s="475"/>
      <c r="B239" s="476"/>
      <c r="C239" s="416" t="s">
        <v>738</v>
      </c>
      <c r="D239" s="416"/>
      <c r="E239" s="416"/>
      <c r="F239" s="416"/>
      <c r="G239" s="416"/>
      <c r="H239" s="416"/>
      <c r="I239" s="416"/>
      <c r="J239" s="416"/>
      <c r="K239" s="416"/>
      <c r="L239" s="416"/>
      <c r="M239" s="416"/>
      <c r="N239" s="477"/>
    </row>
    <row r="240" spans="1:14" ht="11.25" customHeight="1" x14ac:dyDescent="0.2">
      <c r="A240" s="453" t="s">
        <v>785</v>
      </c>
      <c r="B240" s="454" t="s">
        <v>739</v>
      </c>
      <c r="C240" s="455" t="s">
        <v>740</v>
      </c>
      <c r="D240" s="455"/>
      <c r="E240" s="455"/>
      <c r="F240" s="456" t="s">
        <v>616</v>
      </c>
      <c r="G240" s="456"/>
      <c r="H240" s="456"/>
      <c r="I240" s="456">
        <v>0.33</v>
      </c>
      <c r="J240" s="457">
        <v>1468</v>
      </c>
      <c r="K240" s="456"/>
      <c r="L240" s="457">
        <v>484.44</v>
      </c>
      <c r="M240" s="456"/>
      <c r="N240" s="458"/>
    </row>
    <row r="241" spans="1:14" ht="11.25" customHeight="1" x14ac:dyDescent="0.2">
      <c r="A241" s="468"/>
      <c r="B241" s="469"/>
      <c r="C241" s="421" t="s">
        <v>607</v>
      </c>
      <c r="D241" s="470"/>
      <c r="E241" s="470"/>
      <c r="F241" s="471"/>
      <c r="G241" s="471"/>
      <c r="H241" s="471"/>
      <c r="I241" s="471"/>
      <c r="J241" s="472"/>
      <c r="K241" s="471"/>
      <c r="L241" s="472"/>
      <c r="M241" s="473"/>
      <c r="N241" s="474"/>
    </row>
    <row r="242" spans="1:14" ht="11.25" customHeight="1" x14ac:dyDescent="0.2">
      <c r="A242" s="475"/>
      <c r="B242" s="476"/>
      <c r="C242" s="416" t="s">
        <v>741</v>
      </c>
      <c r="D242" s="416"/>
      <c r="E242" s="416"/>
      <c r="F242" s="416"/>
      <c r="G242" s="416"/>
      <c r="H242" s="416"/>
      <c r="I242" s="416"/>
      <c r="J242" s="416"/>
      <c r="K242" s="416"/>
      <c r="L242" s="416"/>
      <c r="M242" s="416"/>
      <c r="N242" s="477"/>
    </row>
    <row r="243" spans="1:14" ht="11.25" customHeight="1" x14ac:dyDescent="0.2">
      <c r="A243" s="453" t="s">
        <v>786</v>
      </c>
      <c r="B243" s="454" t="s">
        <v>658</v>
      </c>
      <c r="C243" s="455" t="s">
        <v>659</v>
      </c>
      <c r="D243" s="455"/>
      <c r="E243" s="455"/>
      <c r="F243" s="456" t="s">
        <v>546</v>
      </c>
      <c r="G243" s="456"/>
      <c r="H243" s="456"/>
      <c r="I243" s="456">
        <v>121</v>
      </c>
      <c r="J243" s="457"/>
      <c r="K243" s="456"/>
      <c r="L243" s="457"/>
      <c r="M243" s="456"/>
      <c r="N243" s="458"/>
    </row>
    <row r="244" spans="1:14" ht="11.25" customHeight="1" x14ac:dyDescent="0.2">
      <c r="A244" s="459"/>
      <c r="B244" s="460" t="s">
        <v>65</v>
      </c>
      <c r="C244" s="416" t="s">
        <v>547</v>
      </c>
      <c r="D244" s="416"/>
      <c r="E244" s="416"/>
      <c r="F244" s="461"/>
      <c r="G244" s="461"/>
      <c r="H244" s="461"/>
      <c r="I244" s="461"/>
      <c r="J244" s="462">
        <v>4.55</v>
      </c>
      <c r="K244" s="461"/>
      <c r="L244" s="462">
        <v>550.54999999999995</v>
      </c>
      <c r="M244" s="461" t="s">
        <v>548</v>
      </c>
      <c r="N244" s="463">
        <v>10736</v>
      </c>
    </row>
    <row r="245" spans="1:14" ht="11.25" customHeight="1" x14ac:dyDescent="0.2">
      <c r="A245" s="459"/>
      <c r="B245" s="460" t="s">
        <v>63</v>
      </c>
      <c r="C245" s="416" t="s">
        <v>549</v>
      </c>
      <c r="D245" s="416"/>
      <c r="E245" s="416"/>
      <c r="F245" s="461"/>
      <c r="G245" s="461"/>
      <c r="H245" s="461"/>
      <c r="I245" s="461"/>
      <c r="J245" s="462">
        <v>49.56</v>
      </c>
      <c r="K245" s="461"/>
      <c r="L245" s="462">
        <v>5996.76</v>
      </c>
      <c r="M245" s="461"/>
      <c r="N245" s="463"/>
    </row>
    <row r="246" spans="1:14" ht="11.25" customHeight="1" x14ac:dyDescent="0.2">
      <c r="A246" s="459"/>
      <c r="B246" s="460" t="s">
        <v>62</v>
      </c>
      <c r="C246" s="416" t="s">
        <v>550</v>
      </c>
      <c r="D246" s="416"/>
      <c r="E246" s="416"/>
      <c r="F246" s="461"/>
      <c r="G246" s="461"/>
      <c r="H246" s="461"/>
      <c r="I246" s="461"/>
      <c r="J246" s="462">
        <v>7.84</v>
      </c>
      <c r="K246" s="461"/>
      <c r="L246" s="462">
        <v>948.64</v>
      </c>
      <c r="M246" s="461" t="s">
        <v>548</v>
      </c>
      <c r="N246" s="463">
        <v>18498</v>
      </c>
    </row>
    <row r="247" spans="1:14" ht="11.25" customHeight="1" x14ac:dyDescent="0.2">
      <c r="A247" s="459"/>
      <c r="B247" s="460"/>
      <c r="C247" s="416" t="s">
        <v>551</v>
      </c>
      <c r="D247" s="416"/>
      <c r="E247" s="416"/>
      <c r="F247" s="461" t="s">
        <v>552</v>
      </c>
      <c r="G247" s="461" t="s">
        <v>556</v>
      </c>
      <c r="H247" s="461"/>
      <c r="I247" s="461" t="s">
        <v>787</v>
      </c>
      <c r="J247" s="462"/>
      <c r="K247" s="461"/>
      <c r="L247" s="462"/>
      <c r="M247" s="461"/>
      <c r="N247" s="463"/>
    </row>
    <row r="248" spans="1:14" ht="11.25" customHeight="1" x14ac:dyDescent="0.2">
      <c r="A248" s="459"/>
      <c r="B248" s="460"/>
      <c r="C248" s="416" t="s">
        <v>555</v>
      </c>
      <c r="D248" s="416"/>
      <c r="E248" s="416"/>
      <c r="F248" s="461" t="s">
        <v>552</v>
      </c>
      <c r="G248" s="461" t="s">
        <v>628</v>
      </c>
      <c r="H248" s="461"/>
      <c r="I248" s="461" t="s">
        <v>788</v>
      </c>
      <c r="J248" s="462"/>
      <c r="K248" s="461"/>
      <c r="L248" s="462"/>
      <c r="M248" s="461"/>
      <c r="N248" s="463"/>
    </row>
    <row r="249" spans="1:14" ht="11.25" customHeight="1" x14ac:dyDescent="0.2">
      <c r="A249" s="459"/>
      <c r="B249" s="460"/>
      <c r="C249" s="464" t="s">
        <v>558</v>
      </c>
      <c r="D249" s="464"/>
      <c r="E249" s="464"/>
      <c r="F249" s="465"/>
      <c r="G249" s="465"/>
      <c r="H249" s="465"/>
      <c r="I249" s="465"/>
      <c r="J249" s="466">
        <v>54.11</v>
      </c>
      <c r="K249" s="465"/>
      <c r="L249" s="466">
        <v>6547.31</v>
      </c>
      <c r="M249" s="465"/>
      <c r="N249" s="467"/>
    </row>
    <row r="250" spans="1:14" ht="11.25" customHeight="1" x14ac:dyDescent="0.2">
      <c r="A250" s="459"/>
      <c r="B250" s="460"/>
      <c r="C250" s="416" t="s">
        <v>559</v>
      </c>
      <c r="D250" s="416"/>
      <c r="E250" s="416"/>
      <c r="F250" s="461"/>
      <c r="G250" s="461"/>
      <c r="H250" s="461"/>
      <c r="I250" s="461"/>
      <c r="J250" s="462"/>
      <c r="K250" s="461"/>
      <c r="L250" s="462">
        <v>1499.19</v>
      </c>
      <c r="M250" s="461"/>
      <c r="N250" s="463">
        <v>29234</v>
      </c>
    </row>
    <row r="251" spans="1:14" ht="11.25" customHeight="1" x14ac:dyDescent="0.2">
      <c r="A251" s="459"/>
      <c r="B251" s="460" t="s">
        <v>560</v>
      </c>
      <c r="C251" s="416" t="s">
        <v>561</v>
      </c>
      <c r="D251" s="416"/>
      <c r="E251" s="416"/>
      <c r="F251" s="461" t="s">
        <v>494</v>
      </c>
      <c r="G251" s="461" t="s">
        <v>562</v>
      </c>
      <c r="H251" s="461"/>
      <c r="I251" s="461" t="s">
        <v>562</v>
      </c>
      <c r="J251" s="462"/>
      <c r="K251" s="461"/>
      <c r="L251" s="462">
        <v>1544.17</v>
      </c>
      <c r="M251" s="461"/>
      <c r="N251" s="463">
        <v>30111</v>
      </c>
    </row>
    <row r="252" spans="1:14" ht="11.25" customHeight="1" x14ac:dyDescent="0.2">
      <c r="A252" s="459"/>
      <c r="B252" s="460" t="s">
        <v>563</v>
      </c>
      <c r="C252" s="416" t="s">
        <v>564</v>
      </c>
      <c r="D252" s="416"/>
      <c r="E252" s="416"/>
      <c r="F252" s="461" t="s">
        <v>494</v>
      </c>
      <c r="G252" s="461" t="s">
        <v>565</v>
      </c>
      <c r="H252" s="461" t="s">
        <v>566</v>
      </c>
      <c r="I252" s="461" t="s">
        <v>567</v>
      </c>
      <c r="J252" s="462"/>
      <c r="K252" s="461"/>
      <c r="L252" s="462">
        <v>764.59</v>
      </c>
      <c r="M252" s="461"/>
      <c r="N252" s="463">
        <v>14909</v>
      </c>
    </row>
    <row r="253" spans="1:14" ht="11.25" customHeight="1" x14ac:dyDescent="0.2">
      <c r="A253" s="468"/>
      <c r="B253" s="469"/>
      <c r="C253" s="455" t="s">
        <v>568</v>
      </c>
      <c r="D253" s="455"/>
      <c r="E253" s="455"/>
      <c r="F253" s="456"/>
      <c r="G253" s="456"/>
      <c r="H253" s="456"/>
      <c r="I253" s="456"/>
      <c r="J253" s="457"/>
      <c r="K253" s="456"/>
      <c r="L253" s="457">
        <v>8856.07</v>
      </c>
      <c r="M253" s="465"/>
      <c r="N253" s="458"/>
    </row>
    <row r="254" spans="1:14" ht="11.25" customHeight="1" x14ac:dyDescent="0.2">
      <c r="A254" s="453" t="s">
        <v>789</v>
      </c>
      <c r="B254" s="454" t="s">
        <v>661</v>
      </c>
      <c r="C254" s="455" t="s">
        <v>662</v>
      </c>
      <c r="D254" s="455"/>
      <c r="E254" s="455"/>
      <c r="F254" s="456" t="s">
        <v>546</v>
      </c>
      <c r="G254" s="456"/>
      <c r="H254" s="456"/>
      <c r="I254" s="456">
        <v>90</v>
      </c>
      <c r="J254" s="457"/>
      <c r="K254" s="456"/>
      <c r="L254" s="457"/>
      <c r="M254" s="456"/>
      <c r="N254" s="458"/>
    </row>
    <row r="255" spans="1:14" ht="11.25" customHeight="1" x14ac:dyDescent="0.2">
      <c r="A255" s="459"/>
      <c r="B255" s="460" t="s">
        <v>65</v>
      </c>
      <c r="C255" s="416" t="s">
        <v>547</v>
      </c>
      <c r="D255" s="416"/>
      <c r="E255" s="416"/>
      <c r="F255" s="461"/>
      <c r="G255" s="461"/>
      <c r="H255" s="461"/>
      <c r="I255" s="461"/>
      <c r="J255" s="462">
        <v>2.58</v>
      </c>
      <c r="K255" s="461"/>
      <c r="L255" s="462">
        <v>232.2</v>
      </c>
      <c r="M255" s="461" t="s">
        <v>548</v>
      </c>
      <c r="N255" s="463">
        <v>4528</v>
      </c>
    </row>
    <row r="256" spans="1:14" ht="11.25" customHeight="1" x14ac:dyDescent="0.2">
      <c r="A256" s="459"/>
      <c r="B256" s="460" t="s">
        <v>63</v>
      </c>
      <c r="C256" s="416" t="s">
        <v>549</v>
      </c>
      <c r="D256" s="416"/>
      <c r="E256" s="416"/>
      <c r="F256" s="461"/>
      <c r="G256" s="461"/>
      <c r="H256" s="461"/>
      <c r="I256" s="461"/>
      <c r="J256" s="462">
        <v>12.81</v>
      </c>
      <c r="K256" s="461"/>
      <c r="L256" s="462">
        <v>1152.9000000000001</v>
      </c>
      <c r="M256" s="461"/>
      <c r="N256" s="463"/>
    </row>
    <row r="257" spans="1:14" ht="11.25" customHeight="1" x14ac:dyDescent="0.2">
      <c r="A257" s="459"/>
      <c r="B257" s="460" t="s">
        <v>62</v>
      </c>
      <c r="C257" s="416" t="s">
        <v>550</v>
      </c>
      <c r="D257" s="416"/>
      <c r="E257" s="416"/>
      <c r="F257" s="461"/>
      <c r="G257" s="461"/>
      <c r="H257" s="461"/>
      <c r="I257" s="461"/>
      <c r="J257" s="462">
        <v>2.29</v>
      </c>
      <c r="K257" s="461"/>
      <c r="L257" s="462">
        <v>206.1</v>
      </c>
      <c r="M257" s="461" t="s">
        <v>548</v>
      </c>
      <c r="N257" s="463">
        <v>4019</v>
      </c>
    </row>
    <row r="258" spans="1:14" ht="11.25" customHeight="1" x14ac:dyDescent="0.2">
      <c r="A258" s="459"/>
      <c r="B258" s="460"/>
      <c r="C258" s="416" t="s">
        <v>551</v>
      </c>
      <c r="D258" s="416"/>
      <c r="E258" s="416"/>
      <c r="F258" s="461" t="s">
        <v>552</v>
      </c>
      <c r="G258" s="461" t="s">
        <v>663</v>
      </c>
      <c r="H258" s="461"/>
      <c r="I258" s="461" t="s">
        <v>790</v>
      </c>
      <c r="J258" s="462"/>
      <c r="K258" s="461"/>
      <c r="L258" s="462"/>
      <c r="M258" s="461"/>
      <c r="N258" s="463"/>
    </row>
    <row r="259" spans="1:14" ht="11.25" customHeight="1" x14ac:dyDescent="0.2">
      <c r="A259" s="459"/>
      <c r="B259" s="460"/>
      <c r="C259" s="416" t="s">
        <v>555</v>
      </c>
      <c r="D259" s="416"/>
      <c r="E259" s="416"/>
      <c r="F259" s="461" t="s">
        <v>552</v>
      </c>
      <c r="G259" s="461" t="s">
        <v>664</v>
      </c>
      <c r="H259" s="461"/>
      <c r="I259" s="461" t="s">
        <v>791</v>
      </c>
      <c r="J259" s="462"/>
      <c r="K259" s="461"/>
      <c r="L259" s="462"/>
      <c r="M259" s="461"/>
      <c r="N259" s="463"/>
    </row>
    <row r="260" spans="1:14" ht="11.25" customHeight="1" x14ac:dyDescent="0.2">
      <c r="A260" s="459"/>
      <c r="B260" s="460"/>
      <c r="C260" s="464" t="s">
        <v>558</v>
      </c>
      <c r="D260" s="464"/>
      <c r="E260" s="464"/>
      <c r="F260" s="465"/>
      <c r="G260" s="465"/>
      <c r="H260" s="465"/>
      <c r="I260" s="465"/>
      <c r="J260" s="466">
        <v>15.39</v>
      </c>
      <c r="K260" s="465"/>
      <c r="L260" s="466">
        <v>1385.1</v>
      </c>
      <c r="M260" s="465"/>
      <c r="N260" s="467"/>
    </row>
    <row r="261" spans="1:14" ht="11.25" customHeight="1" x14ac:dyDescent="0.2">
      <c r="A261" s="459"/>
      <c r="B261" s="460"/>
      <c r="C261" s="416" t="s">
        <v>559</v>
      </c>
      <c r="D261" s="416"/>
      <c r="E261" s="416"/>
      <c r="F261" s="461"/>
      <c r="G261" s="461"/>
      <c r="H261" s="461"/>
      <c r="I261" s="461"/>
      <c r="J261" s="462"/>
      <c r="K261" s="461"/>
      <c r="L261" s="462">
        <v>438.3</v>
      </c>
      <c r="M261" s="461"/>
      <c r="N261" s="463">
        <v>8547</v>
      </c>
    </row>
    <row r="262" spans="1:14" ht="11.25" customHeight="1" x14ac:dyDescent="0.2">
      <c r="A262" s="459"/>
      <c r="B262" s="460" t="s">
        <v>560</v>
      </c>
      <c r="C262" s="416" t="s">
        <v>561</v>
      </c>
      <c r="D262" s="416"/>
      <c r="E262" s="416"/>
      <c r="F262" s="461" t="s">
        <v>494</v>
      </c>
      <c r="G262" s="461" t="s">
        <v>562</v>
      </c>
      <c r="H262" s="461"/>
      <c r="I262" s="461" t="s">
        <v>562</v>
      </c>
      <c r="J262" s="462"/>
      <c r="K262" s="461"/>
      <c r="L262" s="462">
        <v>451.45</v>
      </c>
      <c r="M262" s="461"/>
      <c r="N262" s="463">
        <v>8803</v>
      </c>
    </row>
    <row r="263" spans="1:14" ht="11.25" customHeight="1" x14ac:dyDescent="0.2">
      <c r="A263" s="459"/>
      <c r="B263" s="460" t="s">
        <v>563</v>
      </c>
      <c r="C263" s="416" t="s">
        <v>564</v>
      </c>
      <c r="D263" s="416"/>
      <c r="E263" s="416"/>
      <c r="F263" s="461" t="s">
        <v>494</v>
      </c>
      <c r="G263" s="461" t="s">
        <v>565</v>
      </c>
      <c r="H263" s="461" t="s">
        <v>566</v>
      </c>
      <c r="I263" s="461" t="s">
        <v>567</v>
      </c>
      <c r="J263" s="462"/>
      <c r="K263" s="461"/>
      <c r="L263" s="462">
        <v>223.53</v>
      </c>
      <c r="M263" s="461"/>
      <c r="N263" s="463">
        <v>4359</v>
      </c>
    </row>
    <row r="264" spans="1:14" ht="11.25" customHeight="1" x14ac:dyDescent="0.2">
      <c r="A264" s="468"/>
      <c r="B264" s="469"/>
      <c r="C264" s="455" t="s">
        <v>568</v>
      </c>
      <c r="D264" s="455"/>
      <c r="E264" s="455"/>
      <c r="F264" s="456"/>
      <c r="G264" s="456"/>
      <c r="H264" s="456"/>
      <c r="I264" s="456"/>
      <c r="J264" s="457"/>
      <c r="K264" s="456"/>
      <c r="L264" s="457">
        <v>2060.08</v>
      </c>
      <c r="M264" s="465"/>
      <c r="N264" s="458"/>
    </row>
    <row r="265" spans="1:14" ht="11.25" customHeight="1" x14ac:dyDescent="0.2">
      <c r="A265" s="453" t="s">
        <v>792</v>
      </c>
      <c r="B265" s="454" t="s">
        <v>742</v>
      </c>
      <c r="C265" s="455" t="s">
        <v>743</v>
      </c>
      <c r="D265" s="455"/>
      <c r="E265" s="455"/>
      <c r="F265" s="456" t="s">
        <v>546</v>
      </c>
      <c r="G265" s="456"/>
      <c r="H265" s="456"/>
      <c r="I265" s="456">
        <v>1</v>
      </c>
      <c r="J265" s="457"/>
      <c r="K265" s="456"/>
      <c r="L265" s="457"/>
      <c r="M265" s="456"/>
      <c r="N265" s="458"/>
    </row>
    <row r="266" spans="1:14" ht="11.25" customHeight="1" x14ac:dyDescent="0.2">
      <c r="A266" s="459"/>
      <c r="B266" s="460" t="s">
        <v>65</v>
      </c>
      <c r="C266" s="416" t="s">
        <v>547</v>
      </c>
      <c r="D266" s="416"/>
      <c r="E266" s="416"/>
      <c r="F266" s="461"/>
      <c r="G266" s="461"/>
      <c r="H266" s="461"/>
      <c r="I266" s="461"/>
      <c r="J266" s="462">
        <v>4.24</v>
      </c>
      <c r="K266" s="461"/>
      <c r="L266" s="462">
        <v>4.24</v>
      </c>
      <c r="M266" s="461" t="s">
        <v>548</v>
      </c>
      <c r="N266" s="463">
        <v>83</v>
      </c>
    </row>
    <row r="267" spans="1:14" ht="11.25" customHeight="1" x14ac:dyDescent="0.2">
      <c r="A267" s="459"/>
      <c r="B267" s="460" t="s">
        <v>63</v>
      </c>
      <c r="C267" s="416" t="s">
        <v>549</v>
      </c>
      <c r="D267" s="416"/>
      <c r="E267" s="416"/>
      <c r="F267" s="461"/>
      <c r="G267" s="461"/>
      <c r="H267" s="461"/>
      <c r="I267" s="461"/>
      <c r="J267" s="462">
        <v>45.43</v>
      </c>
      <c r="K267" s="461"/>
      <c r="L267" s="462">
        <v>45.43</v>
      </c>
      <c r="M267" s="461"/>
      <c r="N267" s="463"/>
    </row>
    <row r="268" spans="1:14" ht="11.25" customHeight="1" x14ac:dyDescent="0.2">
      <c r="A268" s="459"/>
      <c r="B268" s="460" t="s">
        <v>62</v>
      </c>
      <c r="C268" s="416" t="s">
        <v>550</v>
      </c>
      <c r="D268" s="416"/>
      <c r="E268" s="416"/>
      <c r="F268" s="461"/>
      <c r="G268" s="461"/>
      <c r="H268" s="461"/>
      <c r="I268" s="461"/>
      <c r="J268" s="462">
        <v>7.19</v>
      </c>
      <c r="K268" s="461"/>
      <c r="L268" s="462">
        <v>7.19</v>
      </c>
      <c r="M268" s="461" t="s">
        <v>548</v>
      </c>
      <c r="N268" s="463">
        <v>140</v>
      </c>
    </row>
    <row r="269" spans="1:14" ht="11.25" customHeight="1" x14ac:dyDescent="0.2">
      <c r="A269" s="459"/>
      <c r="B269" s="460"/>
      <c r="C269" s="416" t="s">
        <v>551</v>
      </c>
      <c r="D269" s="416"/>
      <c r="E269" s="416"/>
      <c r="F269" s="461" t="s">
        <v>552</v>
      </c>
      <c r="G269" s="461" t="s">
        <v>793</v>
      </c>
      <c r="H269" s="461"/>
      <c r="I269" s="461" t="s">
        <v>793</v>
      </c>
      <c r="J269" s="462"/>
      <c r="K269" s="461"/>
      <c r="L269" s="462"/>
      <c r="M269" s="461"/>
      <c r="N269" s="463"/>
    </row>
    <row r="270" spans="1:14" ht="11.25" customHeight="1" x14ac:dyDescent="0.2">
      <c r="A270" s="459"/>
      <c r="B270" s="460"/>
      <c r="C270" s="416" t="s">
        <v>555</v>
      </c>
      <c r="D270" s="416"/>
      <c r="E270" s="416"/>
      <c r="F270" s="461" t="s">
        <v>552</v>
      </c>
      <c r="G270" s="461" t="s">
        <v>556</v>
      </c>
      <c r="H270" s="461"/>
      <c r="I270" s="461" t="s">
        <v>556</v>
      </c>
      <c r="J270" s="462"/>
      <c r="K270" s="461"/>
      <c r="L270" s="462"/>
      <c r="M270" s="461"/>
      <c r="N270" s="463"/>
    </row>
    <row r="271" spans="1:14" ht="11.25" customHeight="1" x14ac:dyDescent="0.2">
      <c r="A271" s="459"/>
      <c r="B271" s="460"/>
      <c r="C271" s="464" t="s">
        <v>558</v>
      </c>
      <c r="D271" s="464"/>
      <c r="E271" s="464"/>
      <c r="F271" s="465"/>
      <c r="G271" s="465"/>
      <c r="H271" s="465"/>
      <c r="I271" s="465"/>
      <c r="J271" s="466">
        <v>49.67</v>
      </c>
      <c r="K271" s="465"/>
      <c r="L271" s="466">
        <v>49.67</v>
      </c>
      <c r="M271" s="465"/>
      <c r="N271" s="467"/>
    </row>
    <row r="272" spans="1:14" ht="11.25" customHeight="1" x14ac:dyDescent="0.2">
      <c r="A272" s="459"/>
      <c r="B272" s="460"/>
      <c r="C272" s="416" t="s">
        <v>559</v>
      </c>
      <c r="D272" s="416"/>
      <c r="E272" s="416"/>
      <c r="F272" s="461"/>
      <c r="G272" s="461"/>
      <c r="H272" s="461"/>
      <c r="I272" s="461"/>
      <c r="J272" s="462"/>
      <c r="K272" s="461"/>
      <c r="L272" s="462">
        <v>11.43</v>
      </c>
      <c r="M272" s="461"/>
      <c r="N272" s="463">
        <v>223</v>
      </c>
    </row>
    <row r="273" spans="1:14" ht="11.25" customHeight="1" x14ac:dyDescent="0.2">
      <c r="A273" s="459"/>
      <c r="B273" s="460" t="s">
        <v>560</v>
      </c>
      <c r="C273" s="416" t="s">
        <v>561</v>
      </c>
      <c r="D273" s="416"/>
      <c r="E273" s="416"/>
      <c r="F273" s="461" t="s">
        <v>494</v>
      </c>
      <c r="G273" s="461" t="s">
        <v>562</v>
      </c>
      <c r="H273" s="461"/>
      <c r="I273" s="461" t="s">
        <v>562</v>
      </c>
      <c r="J273" s="462"/>
      <c r="K273" s="461"/>
      <c r="L273" s="462">
        <v>11.77</v>
      </c>
      <c r="M273" s="461"/>
      <c r="N273" s="463">
        <v>230</v>
      </c>
    </row>
    <row r="274" spans="1:14" ht="11.25" customHeight="1" x14ac:dyDescent="0.2">
      <c r="A274" s="459"/>
      <c r="B274" s="460" t="s">
        <v>563</v>
      </c>
      <c r="C274" s="416" t="s">
        <v>564</v>
      </c>
      <c r="D274" s="416"/>
      <c r="E274" s="416"/>
      <c r="F274" s="461" t="s">
        <v>494</v>
      </c>
      <c r="G274" s="461" t="s">
        <v>565</v>
      </c>
      <c r="H274" s="461" t="s">
        <v>566</v>
      </c>
      <c r="I274" s="461" t="s">
        <v>567</v>
      </c>
      <c r="J274" s="462"/>
      <c r="K274" s="461"/>
      <c r="L274" s="462">
        <v>5.83</v>
      </c>
      <c r="M274" s="461"/>
      <c r="N274" s="463">
        <v>114</v>
      </c>
    </row>
    <row r="275" spans="1:14" ht="11.25" customHeight="1" x14ac:dyDescent="0.2">
      <c r="A275" s="468"/>
      <c r="B275" s="469"/>
      <c r="C275" s="455" t="s">
        <v>568</v>
      </c>
      <c r="D275" s="455"/>
      <c r="E275" s="455"/>
      <c r="F275" s="456"/>
      <c r="G275" s="456"/>
      <c r="H275" s="456"/>
      <c r="I275" s="456"/>
      <c r="J275" s="457"/>
      <c r="K275" s="456"/>
      <c r="L275" s="457">
        <v>67.27</v>
      </c>
      <c r="M275" s="465"/>
      <c r="N275" s="458"/>
    </row>
    <row r="276" spans="1:14" ht="11.25" customHeight="1" x14ac:dyDescent="0.2">
      <c r="A276" s="471"/>
      <c r="B276" s="469"/>
      <c r="C276" s="469"/>
      <c r="D276" s="469"/>
      <c r="E276" s="469"/>
      <c r="F276" s="471"/>
      <c r="G276" s="471"/>
      <c r="H276" s="471"/>
      <c r="I276" s="471"/>
      <c r="J276" s="478"/>
      <c r="K276" s="471"/>
      <c r="L276" s="478"/>
      <c r="M276" s="461"/>
      <c r="N276" s="478"/>
    </row>
    <row r="277" spans="1:14" ht="11.25" customHeight="1" x14ac:dyDescent="0.2">
      <c r="A277" s="479"/>
      <c r="B277" s="480"/>
      <c r="C277" s="455" t="s">
        <v>665</v>
      </c>
      <c r="D277" s="455"/>
      <c r="E277" s="455"/>
      <c r="F277" s="455"/>
      <c r="G277" s="455"/>
      <c r="H277" s="455"/>
      <c r="I277" s="455"/>
      <c r="J277" s="455"/>
      <c r="K277" s="455"/>
      <c r="L277" s="481"/>
      <c r="M277" s="482"/>
      <c r="N277" s="483"/>
    </row>
    <row r="278" spans="1:14" ht="11.25" customHeight="1" x14ac:dyDescent="0.2">
      <c r="A278" s="484"/>
      <c r="B278" s="460"/>
      <c r="C278" s="416" t="s">
        <v>577</v>
      </c>
      <c r="D278" s="416"/>
      <c r="E278" s="416"/>
      <c r="F278" s="416"/>
      <c r="G278" s="416"/>
      <c r="H278" s="416"/>
      <c r="I278" s="416"/>
      <c r="J278" s="416"/>
      <c r="K278" s="416"/>
      <c r="L278" s="485">
        <v>525856.63</v>
      </c>
      <c r="M278" s="486"/>
      <c r="N278" s="487">
        <v>3076304</v>
      </c>
    </row>
    <row r="279" spans="1:14" ht="11.25" customHeight="1" x14ac:dyDescent="0.2">
      <c r="A279" s="484"/>
      <c r="B279" s="460"/>
      <c r="C279" s="416" t="s">
        <v>578</v>
      </c>
      <c r="D279" s="416"/>
      <c r="E279" s="416"/>
      <c r="F279" s="416"/>
      <c r="G279" s="416"/>
      <c r="H279" s="416"/>
      <c r="I279" s="416"/>
      <c r="J279" s="416"/>
      <c r="K279" s="416"/>
      <c r="L279" s="485"/>
      <c r="M279" s="486"/>
      <c r="N279" s="487"/>
    </row>
    <row r="280" spans="1:14" ht="11.25" customHeight="1" x14ac:dyDescent="0.2">
      <c r="A280" s="484"/>
      <c r="B280" s="460"/>
      <c r="C280" s="416" t="s">
        <v>579</v>
      </c>
      <c r="D280" s="416"/>
      <c r="E280" s="416"/>
      <c r="F280" s="416"/>
      <c r="G280" s="416"/>
      <c r="H280" s="416"/>
      <c r="I280" s="416"/>
      <c r="J280" s="416"/>
      <c r="K280" s="416"/>
      <c r="L280" s="485">
        <v>9317.19</v>
      </c>
      <c r="M280" s="486"/>
      <c r="N280" s="487">
        <v>181687</v>
      </c>
    </row>
    <row r="281" spans="1:14" ht="11.25" customHeight="1" x14ac:dyDescent="0.2">
      <c r="A281" s="484"/>
      <c r="B281" s="460"/>
      <c r="C281" s="416" t="s">
        <v>580</v>
      </c>
      <c r="D281" s="416"/>
      <c r="E281" s="416"/>
      <c r="F281" s="416"/>
      <c r="G281" s="416"/>
      <c r="H281" s="416"/>
      <c r="I281" s="416"/>
      <c r="J281" s="416"/>
      <c r="K281" s="416"/>
      <c r="L281" s="485">
        <v>28810.9</v>
      </c>
      <c r="M281" s="486"/>
      <c r="N281" s="487">
        <v>226742</v>
      </c>
    </row>
    <row r="282" spans="1:14" ht="11.25" customHeight="1" x14ac:dyDescent="0.2">
      <c r="A282" s="484"/>
      <c r="B282" s="460"/>
      <c r="C282" s="416" t="s">
        <v>581</v>
      </c>
      <c r="D282" s="416"/>
      <c r="E282" s="416"/>
      <c r="F282" s="416"/>
      <c r="G282" s="416"/>
      <c r="H282" s="416"/>
      <c r="I282" s="416"/>
      <c r="J282" s="416"/>
      <c r="K282" s="416"/>
      <c r="L282" s="485">
        <v>3485.32</v>
      </c>
      <c r="M282" s="486"/>
      <c r="N282" s="487">
        <v>67964</v>
      </c>
    </row>
    <row r="283" spans="1:14" ht="11.25" customHeight="1" x14ac:dyDescent="0.2">
      <c r="A283" s="484"/>
      <c r="B283" s="460"/>
      <c r="C283" s="416" t="s">
        <v>666</v>
      </c>
      <c r="D283" s="416"/>
      <c r="E283" s="416"/>
      <c r="F283" s="416"/>
      <c r="G283" s="416"/>
      <c r="H283" s="416"/>
      <c r="I283" s="416"/>
      <c r="J283" s="416"/>
      <c r="K283" s="416"/>
      <c r="L283" s="485">
        <v>487728.54</v>
      </c>
      <c r="M283" s="486"/>
      <c r="N283" s="487">
        <v>2667875</v>
      </c>
    </row>
    <row r="284" spans="1:14" ht="11.25" customHeight="1" x14ac:dyDescent="0.2">
      <c r="A284" s="484"/>
      <c r="B284" s="460"/>
      <c r="C284" s="416" t="s">
        <v>582</v>
      </c>
      <c r="D284" s="416"/>
      <c r="E284" s="416"/>
      <c r="F284" s="416"/>
      <c r="G284" s="416"/>
      <c r="H284" s="416"/>
      <c r="I284" s="416"/>
      <c r="J284" s="416"/>
      <c r="K284" s="416"/>
      <c r="L284" s="485">
        <v>539355</v>
      </c>
      <c r="M284" s="486"/>
      <c r="N284" s="487">
        <v>3426773</v>
      </c>
    </row>
    <row r="285" spans="1:14" ht="11.25" customHeight="1" x14ac:dyDescent="0.2">
      <c r="A285" s="484"/>
      <c r="B285" s="460"/>
      <c r="C285" s="416" t="s">
        <v>578</v>
      </c>
      <c r="D285" s="416"/>
      <c r="E285" s="416"/>
      <c r="F285" s="416"/>
      <c r="G285" s="416"/>
      <c r="H285" s="416"/>
      <c r="I285" s="416"/>
      <c r="J285" s="416"/>
      <c r="K285" s="416"/>
      <c r="L285" s="485"/>
      <c r="M285" s="486"/>
      <c r="N285" s="487"/>
    </row>
    <row r="286" spans="1:14" ht="11.25" customHeight="1" x14ac:dyDescent="0.2">
      <c r="A286" s="484"/>
      <c r="B286" s="460"/>
      <c r="C286" s="416" t="s">
        <v>583</v>
      </c>
      <c r="D286" s="416"/>
      <c r="E286" s="416"/>
      <c r="F286" s="416"/>
      <c r="G286" s="416"/>
      <c r="H286" s="416"/>
      <c r="I286" s="416"/>
      <c r="J286" s="416"/>
      <c r="K286" s="416"/>
      <c r="L286" s="485">
        <v>9317.19</v>
      </c>
      <c r="M286" s="486"/>
      <c r="N286" s="487">
        <v>181687</v>
      </c>
    </row>
    <row r="287" spans="1:14" ht="11.25" customHeight="1" x14ac:dyDescent="0.2">
      <c r="A287" s="484"/>
      <c r="B287" s="460"/>
      <c r="C287" s="416" t="s">
        <v>584</v>
      </c>
      <c r="D287" s="416"/>
      <c r="E287" s="416"/>
      <c r="F287" s="416"/>
      <c r="G287" s="416"/>
      <c r="H287" s="416"/>
      <c r="I287" s="416"/>
      <c r="J287" s="416"/>
      <c r="K287" s="416"/>
      <c r="L287" s="485">
        <v>28810.9</v>
      </c>
      <c r="M287" s="486"/>
      <c r="N287" s="487">
        <v>226742</v>
      </c>
    </row>
    <row r="288" spans="1:14" ht="11.25" customHeight="1" x14ac:dyDescent="0.2">
      <c r="A288" s="484"/>
      <c r="B288" s="460"/>
      <c r="C288" s="416" t="s">
        <v>585</v>
      </c>
      <c r="D288" s="416"/>
      <c r="E288" s="416"/>
      <c r="F288" s="416"/>
      <c r="G288" s="416"/>
      <c r="H288" s="416"/>
      <c r="I288" s="416"/>
      <c r="J288" s="416"/>
      <c r="K288" s="416"/>
      <c r="L288" s="485">
        <v>3485.32</v>
      </c>
      <c r="M288" s="486"/>
      <c r="N288" s="487">
        <v>67964</v>
      </c>
    </row>
    <row r="289" spans="1:14" ht="11.25" customHeight="1" x14ac:dyDescent="0.2">
      <c r="A289" s="484"/>
      <c r="B289" s="460"/>
      <c r="C289" s="416" t="s">
        <v>667</v>
      </c>
      <c r="D289" s="416"/>
      <c r="E289" s="416"/>
      <c r="F289" s="416"/>
      <c r="G289" s="416"/>
      <c r="H289" s="416"/>
      <c r="I289" s="416"/>
      <c r="J289" s="416"/>
      <c r="K289" s="416"/>
      <c r="L289" s="485">
        <v>481509.76</v>
      </c>
      <c r="M289" s="486"/>
      <c r="N289" s="487">
        <v>2633858</v>
      </c>
    </row>
    <row r="290" spans="1:14" ht="11.25" customHeight="1" x14ac:dyDescent="0.2">
      <c r="A290" s="484"/>
      <c r="B290" s="460"/>
      <c r="C290" s="416" t="s">
        <v>586</v>
      </c>
      <c r="D290" s="416"/>
      <c r="E290" s="416"/>
      <c r="F290" s="416"/>
      <c r="G290" s="416"/>
      <c r="H290" s="416"/>
      <c r="I290" s="416"/>
      <c r="J290" s="416"/>
      <c r="K290" s="416"/>
      <c r="L290" s="485">
        <v>13187.35</v>
      </c>
      <c r="M290" s="486"/>
      <c r="N290" s="487">
        <v>257154</v>
      </c>
    </row>
    <row r="291" spans="1:14" ht="11.25" customHeight="1" x14ac:dyDescent="0.2">
      <c r="A291" s="484"/>
      <c r="B291" s="460"/>
      <c r="C291" s="416" t="s">
        <v>587</v>
      </c>
      <c r="D291" s="416"/>
      <c r="E291" s="416"/>
      <c r="F291" s="416"/>
      <c r="G291" s="416"/>
      <c r="H291" s="416"/>
      <c r="I291" s="416"/>
      <c r="J291" s="416"/>
      <c r="K291" s="416"/>
      <c r="L291" s="485">
        <v>6529.8</v>
      </c>
      <c r="M291" s="486"/>
      <c r="N291" s="487">
        <v>127332</v>
      </c>
    </row>
    <row r="292" spans="1:14" ht="11.25" customHeight="1" x14ac:dyDescent="0.2">
      <c r="A292" s="484"/>
      <c r="B292" s="460"/>
      <c r="C292" s="416" t="s">
        <v>668</v>
      </c>
      <c r="D292" s="416"/>
      <c r="E292" s="416"/>
      <c r="F292" s="416"/>
      <c r="G292" s="416"/>
      <c r="H292" s="416"/>
      <c r="I292" s="416"/>
      <c r="J292" s="416"/>
      <c r="K292" s="416"/>
      <c r="L292" s="485">
        <v>6218.78</v>
      </c>
      <c r="M292" s="486"/>
      <c r="N292" s="487">
        <v>34017</v>
      </c>
    </row>
    <row r="293" spans="1:14" ht="11.25" customHeight="1" x14ac:dyDescent="0.2">
      <c r="A293" s="484"/>
      <c r="B293" s="460"/>
      <c r="C293" s="416" t="s">
        <v>578</v>
      </c>
      <c r="D293" s="416"/>
      <c r="E293" s="416"/>
      <c r="F293" s="416"/>
      <c r="G293" s="416"/>
      <c r="H293" s="416"/>
      <c r="I293" s="416"/>
      <c r="J293" s="416"/>
      <c r="K293" s="416"/>
      <c r="L293" s="485"/>
      <c r="M293" s="486"/>
      <c r="N293" s="487"/>
    </row>
    <row r="294" spans="1:14" ht="11.25" customHeight="1" x14ac:dyDescent="0.2">
      <c r="A294" s="484"/>
      <c r="B294" s="460"/>
      <c r="C294" s="416" t="s">
        <v>667</v>
      </c>
      <c r="D294" s="416"/>
      <c r="E294" s="416"/>
      <c r="F294" s="416"/>
      <c r="G294" s="416"/>
      <c r="H294" s="416"/>
      <c r="I294" s="416"/>
      <c r="J294" s="416"/>
      <c r="K294" s="416"/>
      <c r="L294" s="485">
        <v>6218.78</v>
      </c>
      <c r="M294" s="486"/>
      <c r="N294" s="487">
        <v>34017</v>
      </c>
    </row>
    <row r="295" spans="1:14" ht="11.25" customHeight="1" x14ac:dyDescent="0.2">
      <c r="A295" s="484"/>
      <c r="B295" s="460"/>
      <c r="C295" s="416" t="s">
        <v>588</v>
      </c>
      <c r="D295" s="416"/>
      <c r="E295" s="416"/>
      <c r="F295" s="416"/>
      <c r="G295" s="416"/>
      <c r="H295" s="416"/>
      <c r="I295" s="416"/>
      <c r="J295" s="416"/>
      <c r="K295" s="416"/>
      <c r="L295" s="485">
        <v>12802.51</v>
      </c>
      <c r="M295" s="486"/>
      <c r="N295" s="487">
        <v>249651</v>
      </c>
    </row>
    <row r="296" spans="1:14" ht="11.25" customHeight="1" x14ac:dyDescent="0.2">
      <c r="A296" s="484"/>
      <c r="B296" s="460"/>
      <c r="C296" s="416" t="s">
        <v>589</v>
      </c>
      <c r="D296" s="416"/>
      <c r="E296" s="416"/>
      <c r="F296" s="416"/>
      <c r="G296" s="416"/>
      <c r="H296" s="416"/>
      <c r="I296" s="416"/>
      <c r="J296" s="416"/>
      <c r="K296" s="416"/>
      <c r="L296" s="485">
        <v>13187.35</v>
      </c>
      <c r="M296" s="486"/>
      <c r="N296" s="487">
        <v>257154</v>
      </c>
    </row>
    <row r="297" spans="1:14" ht="11.25" customHeight="1" x14ac:dyDescent="0.2">
      <c r="A297" s="484"/>
      <c r="B297" s="460"/>
      <c r="C297" s="416" t="s">
        <v>590</v>
      </c>
      <c r="D297" s="416"/>
      <c r="E297" s="416"/>
      <c r="F297" s="416"/>
      <c r="G297" s="416"/>
      <c r="H297" s="416"/>
      <c r="I297" s="416"/>
      <c r="J297" s="416"/>
      <c r="K297" s="416"/>
      <c r="L297" s="485">
        <v>6529.8</v>
      </c>
      <c r="M297" s="486"/>
      <c r="N297" s="487">
        <v>127332</v>
      </c>
    </row>
    <row r="298" spans="1:14" ht="11.25" customHeight="1" x14ac:dyDescent="0.2">
      <c r="A298" s="484"/>
      <c r="B298" s="478"/>
      <c r="C298" s="488" t="s">
        <v>669</v>
      </c>
      <c r="D298" s="488"/>
      <c r="E298" s="488"/>
      <c r="F298" s="488"/>
      <c r="G298" s="488"/>
      <c r="H298" s="488"/>
      <c r="I298" s="488"/>
      <c r="J298" s="488"/>
      <c r="K298" s="488"/>
      <c r="L298" s="489">
        <v>545573.78</v>
      </c>
      <c r="M298" s="490"/>
      <c r="N298" s="491">
        <v>3460790</v>
      </c>
    </row>
    <row r="299" spans="1:14" ht="11.25" customHeight="1" x14ac:dyDescent="0.2">
      <c r="A299" s="409"/>
      <c r="B299" s="419"/>
      <c r="C299" s="419"/>
      <c r="D299" s="419"/>
      <c r="E299" s="419"/>
      <c r="F299" s="419"/>
      <c r="G299" s="419"/>
      <c r="H299" s="419"/>
      <c r="I299" s="419"/>
      <c r="J299" s="419"/>
      <c r="K299" s="419"/>
      <c r="L299" s="493"/>
      <c r="M299" s="494"/>
      <c r="N299" s="495"/>
    </row>
    <row r="300" spans="1:14" ht="11.25" customHeight="1" x14ac:dyDescent="0.2">
      <c r="A300" s="479"/>
      <c r="B300" s="480"/>
      <c r="C300" s="455" t="s">
        <v>670</v>
      </c>
      <c r="D300" s="455"/>
      <c r="E300" s="455"/>
      <c r="F300" s="455"/>
      <c r="G300" s="455"/>
      <c r="H300" s="455"/>
      <c r="I300" s="455"/>
      <c r="J300" s="455"/>
      <c r="K300" s="455"/>
      <c r="L300" s="481"/>
      <c r="M300" s="496"/>
      <c r="N300" s="483"/>
    </row>
    <row r="301" spans="1:14" ht="11.25" customHeight="1" x14ac:dyDescent="0.2">
      <c r="A301" s="484"/>
      <c r="B301" s="460"/>
      <c r="C301" s="416" t="s">
        <v>577</v>
      </c>
      <c r="D301" s="416"/>
      <c r="E301" s="416"/>
      <c r="F301" s="416"/>
      <c r="G301" s="416"/>
      <c r="H301" s="416"/>
      <c r="I301" s="416"/>
      <c r="J301" s="416"/>
      <c r="K301" s="416"/>
      <c r="L301" s="485">
        <v>533943.30000000005</v>
      </c>
      <c r="M301" s="497"/>
      <c r="N301" s="487">
        <v>3156037</v>
      </c>
    </row>
    <row r="302" spans="1:14" ht="11.25" customHeight="1" x14ac:dyDescent="0.2">
      <c r="A302" s="484"/>
      <c r="B302" s="460"/>
      <c r="C302" s="416" t="s">
        <v>578</v>
      </c>
      <c r="D302" s="416"/>
      <c r="E302" s="416"/>
      <c r="F302" s="416"/>
      <c r="G302" s="416"/>
      <c r="H302" s="416"/>
      <c r="I302" s="416"/>
      <c r="J302" s="416"/>
      <c r="K302" s="416"/>
      <c r="L302" s="485"/>
      <c r="M302" s="497"/>
      <c r="N302" s="487"/>
    </row>
    <row r="303" spans="1:14" ht="11.25" customHeight="1" x14ac:dyDescent="0.2">
      <c r="A303" s="484"/>
      <c r="B303" s="460"/>
      <c r="C303" s="416" t="s">
        <v>579</v>
      </c>
      <c r="D303" s="416"/>
      <c r="E303" s="416"/>
      <c r="F303" s="416"/>
      <c r="G303" s="416"/>
      <c r="H303" s="416"/>
      <c r="I303" s="416"/>
      <c r="J303" s="416"/>
      <c r="K303" s="416"/>
      <c r="L303" s="485">
        <v>10795.94</v>
      </c>
      <c r="M303" s="497"/>
      <c r="N303" s="487">
        <v>210523</v>
      </c>
    </row>
    <row r="304" spans="1:14" ht="11.25" customHeight="1" x14ac:dyDescent="0.2">
      <c r="A304" s="484"/>
      <c r="B304" s="460"/>
      <c r="C304" s="416" t="s">
        <v>580</v>
      </c>
      <c r="D304" s="416"/>
      <c r="E304" s="416"/>
      <c r="F304" s="416"/>
      <c r="G304" s="416"/>
      <c r="H304" s="416"/>
      <c r="I304" s="416"/>
      <c r="J304" s="416"/>
      <c r="K304" s="416"/>
      <c r="L304" s="485">
        <v>34957.300000000003</v>
      </c>
      <c r="M304" s="497"/>
      <c r="N304" s="487">
        <v>275114</v>
      </c>
    </row>
    <row r="305" spans="1:14" ht="11.25" customHeight="1" x14ac:dyDescent="0.2">
      <c r="A305" s="484"/>
      <c r="B305" s="460"/>
      <c r="C305" s="416" t="s">
        <v>581</v>
      </c>
      <c r="D305" s="416"/>
      <c r="E305" s="416"/>
      <c r="F305" s="416"/>
      <c r="G305" s="416"/>
      <c r="H305" s="416"/>
      <c r="I305" s="416"/>
      <c r="J305" s="416"/>
      <c r="K305" s="416"/>
      <c r="L305" s="485">
        <v>4163.2700000000004</v>
      </c>
      <c r="M305" s="497"/>
      <c r="N305" s="487">
        <v>81184</v>
      </c>
    </row>
    <row r="306" spans="1:14" ht="11.25" customHeight="1" x14ac:dyDescent="0.2">
      <c r="A306" s="484"/>
      <c r="B306" s="460"/>
      <c r="C306" s="416" t="s">
        <v>666</v>
      </c>
      <c r="D306" s="416"/>
      <c r="E306" s="416"/>
      <c r="F306" s="416"/>
      <c r="G306" s="416"/>
      <c r="H306" s="416"/>
      <c r="I306" s="416"/>
      <c r="J306" s="416"/>
      <c r="K306" s="416"/>
      <c r="L306" s="485">
        <v>488190.06</v>
      </c>
      <c r="M306" s="497"/>
      <c r="N306" s="487">
        <v>2670400</v>
      </c>
    </row>
    <row r="307" spans="1:14" ht="11.25" customHeight="1" x14ac:dyDescent="0.2">
      <c r="A307" s="484"/>
      <c r="B307" s="460"/>
      <c r="C307" s="416" t="s">
        <v>582</v>
      </c>
      <c r="D307" s="416"/>
      <c r="E307" s="416"/>
      <c r="F307" s="416"/>
      <c r="G307" s="416"/>
      <c r="H307" s="416"/>
      <c r="I307" s="416"/>
      <c r="J307" s="416"/>
      <c r="K307" s="416"/>
      <c r="L307" s="485">
        <v>550762.99</v>
      </c>
      <c r="M307" s="497"/>
      <c r="N307" s="487">
        <v>3571272</v>
      </c>
    </row>
    <row r="308" spans="1:14" ht="11.25" customHeight="1" x14ac:dyDescent="0.2">
      <c r="A308" s="484"/>
      <c r="B308" s="460"/>
      <c r="C308" s="416" t="s">
        <v>578</v>
      </c>
      <c r="D308" s="416"/>
      <c r="E308" s="416"/>
      <c r="F308" s="416"/>
      <c r="G308" s="416"/>
      <c r="H308" s="416"/>
      <c r="I308" s="416"/>
      <c r="J308" s="416"/>
      <c r="K308" s="416"/>
      <c r="L308" s="485"/>
      <c r="M308" s="497"/>
      <c r="N308" s="487"/>
    </row>
    <row r="309" spans="1:14" ht="11.25" customHeight="1" x14ac:dyDescent="0.2">
      <c r="A309" s="484"/>
      <c r="B309" s="460"/>
      <c r="C309" s="416" t="s">
        <v>583</v>
      </c>
      <c r="D309" s="416"/>
      <c r="E309" s="416"/>
      <c r="F309" s="416"/>
      <c r="G309" s="416"/>
      <c r="H309" s="416"/>
      <c r="I309" s="416"/>
      <c r="J309" s="416"/>
      <c r="K309" s="416"/>
      <c r="L309" s="485">
        <v>10795.94</v>
      </c>
      <c r="M309" s="497"/>
      <c r="N309" s="487">
        <v>210523</v>
      </c>
    </row>
    <row r="310" spans="1:14" ht="11.25" customHeight="1" x14ac:dyDescent="0.2">
      <c r="A310" s="484"/>
      <c r="B310" s="460" t="s">
        <v>671</v>
      </c>
      <c r="C310" s="416" t="s">
        <v>584</v>
      </c>
      <c r="D310" s="416"/>
      <c r="E310" s="416"/>
      <c r="F310" s="416"/>
      <c r="G310" s="416"/>
      <c r="H310" s="416"/>
      <c r="I310" s="416"/>
      <c r="J310" s="416"/>
      <c r="K310" s="416"/>
      <c r="L310" s="485">
        <v>34957.300000000003</v>
      </c>
      <c r="M310" s="497" t="s">
        <v>672</v>
      </c>
      <c r="N310" s="487">
        <v>275114</v>
      </c>
    </row>
    <row r="311" spans="1:14" ht="11.25" customHeight="1" x14ac:dyDescent="0.2">
      <c r="A311" s="484"/>
      <c r="B311" s="460"/>
      <c r="C311" s="416" t="s">
        <v>585</v>
      </c>
      <c r="D311" s="416"/>
      <c r="E311" s="416"/>
      <c r="F311" s="416"/>
      <c r="G311" s="416"/>
      <c r="H311" s="416"/>
      <c r="I311" s="416"/>
      <c r="J311" s="416"/>
      <c r="K311" s="416"/>
      <c r="L311" s="485">
        <v>4163.2700000000004</v>
      </c>
      <c r="M311" s="497"/>
      <c r="N311" s="487">
        <v>81184</v>
      </c>
    </row>
    <row r="312" spans="1:14" ht="11.25" customHeight="1" x14ac:dyDescent="0.2">
      <c r="A312" s="484"/>
      <c r="B312" s="460" t="s">
        <v>671</v>
      </c>
      <c r="C312" s="416" t="s">
        <v>667</v>
      </c>
      <c r="D312" s="416"/>
      <c r="E312" s="416"/>
      <c r="F312" s="416"/>
      <c r="G312" s="416"/>
      <c r="H312" s="416"/>
      <c r="I312" s="416"/>
      <c r="J312" s="416"/>
      <c r="K312" s="416"/>
      <c r="L312" s="485">
        <v>481971.28</v>
      </c>
      <c r="M312" s="497" t="s">
        <v>673</v>
      </c>
      <c r="N312" s="487">
        <v>2636383</v>
      </c>
    </row>
    <row r="313" spans="1:14" ht="11.25" customHeight="1" x14ac:dyDescent="0.2">
      <c r="A313" s="484"/>
      <c r="B313" s="460"/>
      <c r="C313" s="416" t="s">
        <v>586</v>
      </c>
      <c r="D313" s="416"/>
      <c r="E313" s="416"/>
      <c r="F313" s="416"/>
      <c r="G313" s="416"/>
      <c r="H313" s="416"/>
      <c r="I313" s="416"/>
      <c r="J313" s="416"/>
      <c r="K313" s="416"/>
      <c r="L313" s="485">
        <v>15408.75</v>
      </c>
      <c r="M313" s="497"/>
      <c r="N313" s="487">
        <v>300472</v>
      </c>
    </row>
    <row r="314" spans="1:14" ht="11.25" customHeight="1" x14ac:dyDescent="0.2">
      <c r="A314" s="484"/>
      <c r="B314" s="460"/>
      <c r="C314" s="416" t="s">
        <v>587</v>
      </c>
      <c r="D314" s="416"/>
      <c r="E314" s="416"/>
      <c r="F314" s="416"/>
      <c r="G314" s="416"/>
      <c r="H314" s="416"/>
      <c r="I314" s="416"/>
      <c r="J314" s="416"/>
      <c r="K314" s="416"/>
      <c r="L314" s="485">
        <v>7629.72</v>
      </c>
      <c r="M314" s="497"/>
      <c r="N314" s="487">
        <v>148780</v>
      </c>
    </row>
    <row r="315" spans="1:14" ht="11.25" customHeight="1" x14ac:dyDescent="0.2">
      <c r="A315" s="484"/>
      <c r="B315" s="460" t="s">
        <v>671</v>
      </c>
      <c r="C315" s="416" t="s">
        <v>668</v>
      </c>
      <c r="D315" s="416"/>
      <c r="E315" s="416"/>
      <c r="F315" s="416"/>
      <c r="G315" s="416"/>
      <c r="H315" s="416"/>
      <c r="I315" s="416"/>
      <c r="J315" s="416"/>
      <c r="K315" s="416"/>
      <c r="L315" s="485">
        <v>6218.78</v>
      </c>
      <c r="M315" s="497" t="s">
        <v>673</v>
      </c>
      <c r="N315" s="487">
        <v>34017</v>
      </c>
    </row>
    <row r="316" spans="1:14" ht="11.25" customHeight="1" x14ac:dyDescent="0.2">
      <c r="A316" s="484"/>
      <c r="B316" s="460"/>
      <c r="C316" s="416" t="s">
        <v>578</v>
      </c>
      <c r="D316" s="416"/>
      <c r="E316" s="416"/>
      <c r="F316" s="416"/>
      <c r="G316" s="416"/>
      <c r="H316" s="416"/>
      <c r="I316" s="416"/>
      <c r="J316" s="416"/>
      <c r="K316" s="416"/>
      <c r="L316" s="485"/>
      <c r="M316" s="497"/>
      <c r="N316" s="487"/>
    </row>
    <row r="317" spans="1:14" ht="11.25" customHeight="1" x14ac:dyDescent="0.2">
      <c r="A317" s="484"/>
      <c r="B317" s="460" t="s">
        <v>671</v>
      </c>
      <c r="C317" s="416" t="s">
        <v>667</v>
      </c>
      <c r="D317" s="416"/>
      <c r="E317" s="416"/>
      <c r="F317" s="416"/>
      <c r="G317" s="416"/>
      <c r="H317" s="416"/>
      <c r="I317" s="416"/>
      <c r="J317" s="416"/>
      <c r="K317" s="416"/>
      <c r="L317" s="485">
        <v>6218.78</v>
      </c>
      <c r="M317" s="497" t="s">
        <v>673</v>
      </c>
      <c r="N317" s="487">
        <v>34017</v>
      </c>
    </row>
    <row r="318" spans="1:14" ht="11.25" customHeight="1" x14ac:dyDescent="0.2">
      <c r="A318" s="484"/>
      <c r="B318" s="478"/>
      <c r="C318" s="488" t="s">
        <v>744</v>
      </c>
      <c r="D318" s="488"/>
      <c r="E318" s="488"/>
      <c r="F318" s="488"/>
      <c r="G318" s="488"/>
      <c r="H318" s="488"/>
      <c r="I318" s="488"/>
      <c r="J318" s="488"/>
      <c r="K318" s="488"/>
      <c r="L318" s="489">
        <v>556981.77</v>
      </c>
      <c r="M318" s="498"/>
      <c r="N318" s="491">
        <v>3605289</v>
      </c>
    </row>
    <row r="319" spans="1:14" ht="11.25" customHeight="1" x14ac:dyDescent="0.2">
      <c r="A319" s="484"/>
      <c r="B319" s="460"/>
      <c r="C319" s="416" t="s">
        <v>588</v>
      </c>
      <c r="D319" s="416"/>
      <c r="E319" s="416"/>
      <c r="F319" s="416"/>
      <c r="G319" s="416"/>
      <c r="H319" s="416"/>
      <c r="I319" s="416"/>
      <c r="J319" s="416"/>
      <c r="K319" s="416"/>
      <c r="L319" s="485">
        <v>14959.21</v>
      </c>
      <c r="M319" s="497"/>
      <c r="N319" s="487">
        <v>291707</v>
      </c>
    </row>
    <row r="320" spans="1:14" ht="11.25" customHeight="1" x14ac:dyDescent="0.2">
      <c r="A320" s="484"/>
      <c r="B320" s="460"/>
      <c r="C320" s="416" t="s">
        <v>589</v>
      </c>
      <c r="D320" s="416"/>
      <c r="E320" s="416"/>
      <c r="F320" s="416"/>
      <c r="G320" s="416"/>
      <c r="H320" s="416"/>
      <c r="I320" s="416"/>
      <c r="J320" s="416"/>
      <c r="K320" s="416"/>
      <c r="L320" s="485">
        <v>15408.75</v>
      </c>
      <c r="M320" s="497"/>
      <c r="N320" s="487">
        <v>300472</v>
      </c>
    </row>
    <row r="321" spans="1:14" ht="11.25" customHeight="1" x14ac:dyDescent="0.2">
      <c r="A321" s="484"/>
      <c r="B321" s="460"/>
      <c r="C321" s="416" t="s">
        <v>590</v>
      </c>
      <c r="D321" s="416"/>
      <c r="E321" s="416"/>
      <c r="F321" s="416"/>
      <c r="G321" s="416"/>
      <c r="H321" s="416"/>
      <c r="I321" s="416"/>
      <c r="J321" s="416"/>
      <c r="K321" s="416"/>
      <c r="L321" s="485">
        <v>7629.72</v>
      </c>
      <c r="M321" s="497"/>
      <c r="N321" s="487">
        <v>148780</v>
      </c>
    </row>
    <row r="322" spans="1:14" ht="11.25" customHeight="1" x14ac:dyDescent="0.2">
      <c r="A322" s="484"/>
      <c r="B322" s="478"/>
      <c r="C322" s="488" t="s">
        <v>745</v>
      </c>
      <c r="D322" s="488"/>
      <c r="E322" s="488"/>
      <c r="F322" s="488"/>
      <c r="G322" s="488"/>
      <c r="H322" s="488"/>
      <c r="I322" s="488"/>
      <c r="J322" s="488"/>
      <c r="K322" s="488"/>
      <c r="L322" s="489">
        <v>547560.81000000006</v>
      </c>
      <c r="M322" s="498"/>
      <c r="N322" s="499">
        <v>3544308.1</v>
      </c>
    </row>
    <row r="323" spans="1:14" ht="11.25" customHeight="1" x14ac:dyDescent="0.2">
      <c r="A323" s="484"/>
      <c r="B323" s="460"/>
      <c r="C323" s="416" t="s">
        <v>746</v>
      </c>
      <c r="D323" s="416"/>
      <c r="E323" s="416"/>
      <c r="F323" s="416"/>
      <c r="G323" s="416"/>
      <c r="H323" s="416"/>
      <c r="I323" s="416"/>
      <c r="J323" s="416"/>
      <c r="K323" s="416"/>
      <c r="L323" s="485">
        <v>109512.16</v>
      </c>
      <c r="M323" s="497"/>
      <c r="N323" s="500">
        <v>708861.6</v>
      </c>
    </row>
    <row r="324" spans="1:14" ht="11.25" customHeight="1" x14ac:dyDescent="0.2">
      <c r="A324" s="484"/>
      <c r="B324" s="478"/>
      <c r="C324" s="488" t="s">
        <v>674</v>
      </c>
      <c r="D324" s="488"/>
      <c r="E324" s="488"/>
      <c r="F324" s="488"/>
      <c r="G324" s="488"/>
      <c r="H324" s="488"/>
      <c r="I324" s="488"/>
      <c r="J324" s="488"/>
      <c r="K324" s="488"/>
      <c r="L324" s="489">
        <v>657072.97</v>
      </c>
      <c r="M324" s="498"/>
      <c r="N324" s="499">
        <v>4253169.7</v>
      </c>
    </row>
    <row r="325" spans="1:14" ht="11.25" customHeight="1" x14ac:dyDescent="0.2">
      <c r="A325" s="409"/>
      <c r="B325" s="478"/>
      <c r="C325" s="469"/>
      <c r="D325" s="469"/>
      <c r="E325" s="469"/>
      <c r="F325" s="469"/>
      <c r="G325" s="469"/>
      <c r="H325" s="469"/>
      <c r="I325" s="469"/>
      <c r="J325" s="469"/>
      <c r="K325" s="469"/>
      <c r="L325" s="489"/>
      <c r="M325" s="490"/>
      <c r="N325" s="501"/>
    </row>
    <row r="326" spans="1:14" ht="11.25" customHeight="1" x14ac:dyDescent="0.2">
      <c r="A326" s="502"/>
      <c r="B326" s="502"/>
      <c r="C326" s="502"/>
      <c r="D326" s="502"/>
      <c r="E326" s="502"/>
      <c r="F326" s="502"/>
      <c r="G326" s="502"/>
      <c r="H326" s="502"/>
      <c r="I326" s="502"/>
      <c r="J326" s="502"/>
      <c r="K326" s="502"/>
      <c r="L326" s="502"/>
      <c r="M326" s="502"/>
      <c r="N326" s="502"/>
    </row>
    <row r="327" spans="1:14" ht="11.25" customHeight="1" x14ac:dyDescent="0.2">
      <c r="A327" s="409"/>
      <c r="B327" s="503" t="s">
        <v>675</v>
      </c>
      <c r="C327" s="504"/>
      <c r="D327" s="504"/>
      <c r="E327" s="504"/>
      <c r="F327" s="504"/>
      <c r="G327" s="504"/>
      <c r="H327" s="504"/>
      <c r="I327" s="504"/>
      <c r="J327" s="504"/>
      <c r="K327" s="504"/>
      <c r="L327" s="504"/>
      <c r="M327" s="409"/>
      <c r="N327" s="409"/>
    </row>
    <row r="328" spans="1:14" ht="11.25" customHeight="1" x14ac:dyDescent="0.2">
      <c r="A328" s="409"/>
      <c r="B328" s="410"/>
      <c r="C328" s="505" t="s">
        <v>676</v>
      </c>
      <c r="D328" s="505"/>
      <c r="E328" s="505"/>
      <c r="F328" s="505"/>
      <c r="G328" s="505"/>
      <c r="H328" s="505"/>
      <c r="I328" s="505"/>
      <c r="J328" s="505"/>
      <c r="K328" s="505"/>
      <c r="L328" s="505"/>
      <c r="M328" s="409"/>
      <c r="N328" s="409"/>
    </row>
    <row r="329" spans="1:14" ht="11.25" customHeight="1" x14ac:dyDescent="0.2">
      <c r="A329" s="409"/>
      <c r="B329" s="503" t="s">
        <v>677</v>
      </c>
      <c r="C329" s="504"/>
      <c r="D329" s="504"/>
      <c r="E329" s="504"/>
      <c r="F329" s="504"/>
      <c r="G329" s="504"/>
      <c r="H329" s="504"/>
      <c r="I329" s="504"/>
      <c r="J329" s="504"/>
      <c r="K329" s="504"/>
      <c r="L329" s="504"/>
      <c r="M329" s="409"/>
      <c r="N329" s="409"/>
    </row>
    <row r="330" spans="1:14" ht="11.25" customHeight="1" x14ac:dyDescent="0.2">
      <c r="A330" s="409"/>
      <c r="B330" s="409"/>
      <c r="C330" s="505" t="s">
        <v>676</v>
      </c>
      <c r="D330" s="505"/>
      <c r="E330" s="505"/>
      <c r="F330" s="505"/>
      <c r="G330" s="505"/>
      <c r="H330" s="505"/>
      <c r="I330" s="505"/>
      <c r="J330" s="505"/>
      <c r="K330" s="505"/>
      <c r="L330" s="505"/>
      <c r="M330" s="409"/>
      <c r="N330" s="409"/>
    </row>
  </sheetData>
  <mergeCells count="287">
    <mergeCell ref="C324:K324"/>
    <mergeCell ref="C327:L327"/>
    <mergeCell ref="C328:L328"/>
    <mergeCell ref="C329:L329"/>
    <mergeCell ref="C330:L330"/>
    <mergeCell ref="C315:K315"/>
    <mergeCell ref="C316:K316"/>
    <mergeCell ref="C317:K317"/>
    <mergeCell ref="C318:K318"/>
    <mergeCell ref="C319:K319"/>
    <mergeCell ref="C320:K320"/>
    <mergeCell ref="C321:K321"/>
    <mergeCell ref="C322:K322"/>
    <mergeCell ref="C323:K323"/>
    <mergeCell ref="C306:K306"/>
    <mergeCell ref="C307:K307"/>
    <mergeCell ref="C308:K308"/>
    <mergeCell ref="C309:K309"/>
    <mergeCell ref="C310:K310"/>
    <mergeCell ref="C311:K311"/>
    <mergeCell ref="C312:K312"/>
    <mergeCell ref="C313:K313"/>
    <mergeCell ref="C314:K314"/>
    <mergeCell ref="C296:K296"/>
    <mergeCell ref="C297:K297"/>
    <mergeCell ref="C298:K298"/>
    <mergeCell ref="C300:K300"/>
    <mergeCell ref="C301:K301"/>
    <mergeCell ref="C302:K302"/>
    <mergeCell ref="C303:K303"/>
    <mergeCell ref="C304:K304"/>
    <mergeCell ref="C305:K305"/>
    <mergeCell ref="C287:K287"/>
    <mergeCell ref="C288:K288"/>
    <mergeCell ref="C289:K289"/>
    <mergeCell ref="C290:K290"/>
    <mergeCell ref="C291:K291"/>
    <mergeCell ref="C292:K292"/>
    <mergeCell ref="C293:K293"/>
    <mergeCell ref="C294:K294"/>
    <mergeCell ref="C295:K295"/>
    <mergeCell ref="C278:K278"/>
    <mergeCell ref="C279:K279"/>
    <mergeCell ref="C280:K280"/>
    <mergeCell ref="C281:K281"/>
    <mergeCell ref="C282:K282"/>
    <mergeCell ref="C283:K283"/>
    <mergeCell ref="C284:K284"/>
    <mergeCell ref="C285:K285"/>
    <mergeCell ref="C286:K286"/>
    <mergeCell ref="C268:E268"/>
    <mergeCell ref="C269:E269"/>
    <mergeCell ref="C270:E270"/>
    <mergeCell ref="C271:E271"/>
    <mergeCell ref="C272:E272"/>
    <mergeCell ref="C273:E273"/>
    <mergeCell ref="C274:E274"/>
    <mergeCell ref="C275:E275"/>
    <mergeCell ref="C277:K277"/>
    <mergeCell ref="D10:N10"/>
    <mergeCell ref="A13:N13"/>
    <mergeCell ref="A14:N14"/>
    <mergeCell ref="A16:N16"/>
    <mergeCell ref="A17:N17"/>
    <mergeCell ref="A18:N18"/>
    <mergeCell ref="A4:C4"/>
    <mergeCell ref="K4:N4"/>
    <mergeCell ref="A5:D5"/>
    <mergeCell ref="J5:N5"/>
    <mergeCell ref="A6:D6"/>
    <mergeCell ref="J6:N6"/>
    <mergeCell ref="J35:L36"/>
    <mergeCell ref="M35:M37"/>
    <mergeCell ref="N35:N37"/>
    <mergeCell ref="C38:E38"/>
    <mergeCell ref="A39:N39"/>
    <mergeCell ref="C40:E40"/>
    <mergeCell ref="A20:N20"/>
    <mergeCell ref="A21:N21"/>
    <mergeCell ref="B23:F23"/>
    <mergeCell ref="B24:F24"/>
    <mergeCell ref="L33:M33"/>
    <mergeCell ref="A35:A37"/>
    <mergeCell ref="B35:B37"/>
    <mergeCell ref="C35:E37"/>
    <mergeCell ref="F35:F37"/>
    <mergeCell ref="G35:I36"/>
    <mergeCell ref="C47:E47"/>
    <mergeCell ref="C48:E48"/>
    <mergeCell ref="C49:E49"/>
    <mergeCell ref="C50:E50"/>
    <mergeCell ref="C51:E51"/>
    <mergeCell ref="C52:E52"/>
    <mergeCell ref="C41:E41"/>
    <mergeCell ref="C42:E42"/>
    <mergeCell ref="C43:E43"/>
    <mergeCell ref="C44:E44"/>
    <mergeCell ref="C45:E45"/>
    <mergeCell ref="C46:E46"/>
    <mergeCell ref="C59:E59"/>
    <mergeCell ref="C60:E60"/>
    <mergeCell ref="C61:E61"/>
    <mergeCell ref="C53:E53"/>
    <mergeCell ref="C54:E54"/>
    <mergeCell ref="C55:E55"/>
    <mergeCell ref="C56:E56"/>
    <mergeCell ref="C57:E57"/>
    <mergeCell ref="C58:E58"/>
    <mergeCell ref="C62:E62"/>
    <mergeCell ref="C64:N64"/>
    <mergeCell ref="C65:E65"/>
    <mergeCell ref="C72:K72"/>
    <mergeCell ref="C73:K73"/>
    <mergeCell ref="C74:K74"/>
    <mergeCell ref="C75:K75"/>
    <mergeCell ref="C76:K76"/>
    <mergeCell ref="C77:K77"/>
    <mergeCell ref="C70:K70"/>
    <mergeCell ref="C71:K71"/>
    <mergeCell ref="C67:E67"/>
    <mergeCell ref="C78:K78"/>
    <mergeCell ref="C79:K79"/>
    <mergeCell ref="C80:K80"/>
    <mergeCell ref="C81:K81"/>
    <mergeCell ref="C82:K82"/>
    <mergeCell ref="C83:K83"/>
    <mergeCell ref="C84:K84"/>
    <mergeCell ref="C85:K85"/>
    <mergeCell ref="C86:K86"/>
    <mergeCell ref="C87:K87"/>
    <mergeCell ref="C88:K88"/>
    <mergeCell ref="A89:N89"/>
    <mergeCell ref="C96:E96"/>
    <mergeCell ref="C97:E97"/>
    <mergeCell ref="C98:E98"/>
    <mergeCell ref="C99:E99"/>
    <mergeCell ref="C100:E100"/>
    <mergeCell ref="C101:E101"/>
    <mergeCell ref="C90:E90"/>
    <mergeCell ref="C91:E91"/>
    <mergeCell ref="C92:E92"/>
    <mergeCell ref="C93:E93"/>
    <mergeCell ref="C94:E94"/>
    <mergeCell ref="C95:E95"/>
    <mergeCell ref="C108:E108"/>
    <mergeCell ref="C109:E109"/>
    <mergeCell ref="C110:E110"/>
    <mergeCell ref="C111:E111"/>
    <mergeCell ref="C112:E112"/>
    <mergeCell ref="C113:E113"/>
    <mergeCell ref="C102:E102"/>
    <mergeCell ref="C103:E103"/>
    <mergeCell ref="C104:E104"/>
    <mergeCell ref="C105:E105"/>
    <mergeCell ref="C106:E106"/>
    <mergeCell ref="C107:E107"/>
    <mergeCell ref="C120:E120"/>
    <mergeCell ref="C121:E121"/>
    <mergeCell ref="C122:E122"/>
    <mergeCell ref="C124:E124"/>
    <mergeCell ref="C126:E126"/>
    <mergeCell ref="C128:E128"/>
    <mergeCell ref="C114:E114"/>
    <mergeCell ref="C115:E115"/>
    <mergeCell ref="C116:E116"/>
    <mergeCell ref="C117:E117"/>
    <mergeCell ref="C118:E118"/>
    <mergeCell ref="C119:E119"/>
    <mergeCell ref="C123:E123"/>
    <mergeCell ref="C125:E125"/>
    <mergeCell ref="C142:E142"/>
    <mergeCell ref="C144:E144"/>
    <mergeCell ref="C146:E146"/>
    <mergeCell ref="C148:E148"/>
    <mergeCell ref="C150:E150"/>
    <mergeCell ref="C152:E152"/>
    <mergeCell ref="C130:E130"/>
    <mergeCell ref="C132:E132"/>
    <mergeCell ref="C134:E134"/>
    <mergeCell ref="C136:E136"/>
    <mergeCell ref="C138:E138"/>
    <mergeCell ref="C140:E140"/>
    <mergeCell ref="C161:E161"/>
    <mergeCell ref="C162:E162"/>
    <mergeCell ref="C163:E163"/>
    <mergeCell ref="C164:E164"/>
    <mergeCell ref="C165:E165"/>
    <mergeCell ref="C166:E166"/>
    <mergeCell ref="C157:E157"/>
    <mergeCell ref="C159:E159"/>
    <mergeCell ref="C154:N154"/>
    <mergeCell ref="C155:E155"/>
    <mergeCell ref="C160:N160"/>
    <mergeCell ref="C174:E174"/>
    <mergeCell ref="C176:E176"/>
    <mergeCell ref="C177:E177"/>
    <mergeCell ref="C178:E178"/>
    <mergeCell ref="C179:E179"/>
    <mergeCell ref="C167:E167"/>
    <mergeCell ref="C168:E168"/>
    <mergeCell ref="C169:E169"/>
    <mergeCell ref="C171:E171"/>
    <mergeCell ref="C172:E172"/>
    <mergeCell ref="C170:E170"/>
    <mergeCell ref="C175:N175"/>
    <mergeCell ref="C186:E186"/>
    <mergeCell ref="C192:E192"/>
    <mergeCell ref="C194:E194"/>
    <mergeCell ref="C180:E180"/>
    <mergeCell ref="C181:E181"/>
    <mergeCell ref="C182:E182"/>
    <mergeCell ref="C183:E183"/>
    <mergeCell ref="C184:E184"/>
    <mergeCell ref="C185:E185"/>
    <mergeCell ref="C188:N188"/>
    <mergeCell ref="C189:E189"/>
    <mergeCell ref="C190:N190"/>
    <mergeCell ref="C191:E191"/>
    <mergeCell ref="C193:E193"/>
    <mergeCell ref="C201:E201"/>
    <mergeCell ref="C202:E202"/>
    <mergeCell ref="C204:E204"/>
    <mergeCell ref="C205:E205"/>
    <mergeCell ref="C206:E206"/>
    <mergeCell ref="C195:E195"/>
    <mergeCell ref="C196:E196"/>
    <mergeCell ref="C197:E197"/>
    <mergeCell ref="C198:E198"/>
    <mergeCell ref="C199:E199"/>
    <mergeCell ref="C200:E200"/>
    <mergeCell ref="C213:E213"/>
    <mergeCell ref="C214:E214"/>
    <mergeCell ref="C215:E215"/>
    <mergeCell ref="C207:E207"/>
    <mergeCell ref="C208:E208"/>
    <mergeCell ref="C209:E209"/>
    <mergeCell ref="C210:E210"/>
    <mergeCell ref="C211:E211"/>
    <mergeCell ref="C212:E212"/>
    <mergeCell ref="C216:E216"/>
    <mergeCell ref="C217:E217"/>
    <mergeCell ref="C218:E218"/>
    <mergeCell ref="C219:E219"/>
    <mergeCell ref="C220:E220"/>
    <mergeCell ref="C221:E221"/>
    <mergeCell ref="C222:E222"/>
    <mergeCell ref="C223:E223"/>
    <mergeCell ref="C224:E224"/>
    <mergeCell ref="C225:E225"/>
    <mergeCell ref="C226:E226"/>
    <mergeCell ref="C227:E227"/>
    <mergeCell ref="C228:E228"/>
    <mergeCell ref="C229:E229"/>
    <mergeCell ref="C230:E230"/>
    <mergeCell ref="C231:E231"/>
    <mergeCell ref="C232:E232"/>
    <mergeCell ref="C233:E233"/>
    <mergeCell ref="C235:E235"/>
    <mergeCell ref="C237:E237"/>
    <mergeCell ref="C239:N239"/>
    <mergeCell ref="C240:E240"/>
    <mergeCell ref="C242:N242"/>
    <mergeCell ref="C243:E243"/>
    <mergeCell ref="C244:E244"/>
    <mergeCell ref="C245:E245"/>
    <mergeCell ref="C246:E246"/>
    <mergeCell ref="C247:E247"/>
    <mergeCell ref="C248:E248"/>
    <mergeCell ref="C249:E249"/>
    <mergeCell ref="C250:E250"/>
    <mergeCell ref="C251:E251"/>
    <mergeCell ref="C252:E252"/>
    <mergeCell ref="C253:E253"/>
    <mergeCell ref="C254:E254"/>
    <mergeCell ref="C255:E255"/>
    <mergeCell ref="C256:E256"/>
    <mergeCell ref="C257:E257"/>
    <mergeCell ref="C258:E258"/>
    <mergeCell ref="C259:E259"/>
    <mergeCell ref="C260:E260"/>
    <mergeCell ref="C261:E261"/>
    <mergeCell ref="C262:E262"/>
    <mergeCell ref="C263:E263"/>
    <mergeCell ref="C264:E264"/>
    <mergeCell ref="C265:E265"/>
    <mergeCell ref="C266:E266"/>
    <mergeCell ref="C267:E267"/>
  </mergeCells>
  <printOptions horizontalCentered="1"/>
  <pageMargins left="0.39370077848434498" right="0.23622047901153601" top="0.35433071851730302" bottom="0.31496062874794001" header="0.118110239505768" footer="0.118110239505768"/>
  <pageSetup paperSize="9" orientation="landscape" r:id="rId1"/>
  <headerFooter>
    <oddHeader>&amp;LГРАНД-Смета, версия 2021.2</oddHeader>
    <oddFooter>&amp;R&amp;8Страница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Z36" sqref="Z36"/>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2" t="s">
        <v>68</v>
      </c>
    </row>
    <row r="2" spans="1:28" s="11" customFormat="1" ht="18.75" customHeight="1" x14ac:dyDescent="0.3">
      <c r="A2" s="17"/>
      <c r="S2" s="14" t="s">
        <v>10</v>
      </c>
    </row>
    <row r="3" spans="1:28" s="11" customFormat="1" ht="18.75" x14ac:dyDescent="0.3">
      <c r="S3" s="14" t="s">
        <v>434</v>
      </c>
    </row>
    <row r="4" spans="1:28" s="11" customFormat="1" ht="18.75" customHeight="1" x14ac:dyDescent="0.2">
      <c r="A4" s="287" t="s">
        <v>448</v>
      </c>
      <c r="B4" s="287"/>
      <c r="C4" s="287"/>
      <c r="D4" s="287"/>
      <c r="E4" s="287"/>
      <c r="F4" s="287"/>
      <c r="G4" s="287"/>
      <c r="H4" s="287"/>
      <c r="I4" s="287"/>
      <c r="J4" s="287"/>
      <c r="K4" s="287"/>
      <c r="L4" s="287"/>
      <c r="M4" s="287"/>
      <c r="N4" s="287"/>
      <c r="O4" s="287"/>
      <c r="P4" s="287"/>
      <c r="Q4" s="287"/>
      <c r="R4" s="287"/>
      <c r="S4" s="287"/>
    </row>
    <row r="5" spans="1:28" s="11" customFormat="1" ht="15.75" x14ac:dyDescent="0.2">
      <c r="A5" s="16"/>
    </row>
    <row r="6" spans="1:28" s="11" customFormat="1" ht="32.25" customHeight="1" x14ac:dyDescent="0.2">
      <c r="A6" s="291" t="s">
        <v>9</v>
      </c>
      <c r="B6" s="291"/>
      <c r="C6" s="291"/>
      <c r="D6" s="291"/>
      <c r="E6" s="291"/>
      <c r="F6" s="291"/>
      <c r="G6" s="291"/>
      <c r="H6" s="291"/>
      <c r="I6" s="291"/>
      <c r="J6" s="291"/>
      <c r="K6" s="291"/>
      <c r="L6" s="291"/>
      <c r="M6" s="291"/>
      <c r="N6" s="291"/>
      <c r="O6" s="291"/>
      <c r="P6" s="291"/>
      <c r="Q6" s="291"/>
      <c r="R6" s="291"/>
      <c r="S6" s="291"/>
      <c r="T6" s="12"/>
      <c r="U6" s="12"/>
      <c r="V6" s="12"/>
      <c r="W6" s="12"/>
      <c r="X6" s="12"/>
      <c r="Y6" s="12"/>
      <c r="Z6" s="12"/>
      <c r="AA6" s="12"/>
      <c r="AB6" s="12"/>
    </row>
    <row r="7" spans="1:28" s="11" customFormat="1" ht="21.75" customHeight="1" x14ac:dyDescent="0.2">
      <c r="T7" s="12"/>
      <c r="U7" s="12"/>
      <c r="V7" s="12"/>
      <c r="W7" s="12"/>
      <c r="X7" s="12"/>
      <c r="Y7" s="12"/>
      <c r="Z7" s="12"/>
      <c r="AA7" s="12"/>
      <c r="AB7" s="12"/>
    </row>
    <row r="8" spans="1:28" s="11" customFormat="1" ht="18.75" x14ac:dyDescent="0.2">
      <c r="A8" s="302" t="s">
        <v>449</v>
      </c>
      <c r="B8" s="302"/>
      <c r="C8" s="302"/>
      <c r="D8" s="302"/>
      <c r="E8" s="302"/>
      <c r="F8" s="302"/>
      <c r="G8" s="302"/>
      <c r="H8" s="302"/>
      <c r="I8" s="302"/>
      <c r="J8" s="302"/>
      <c r="K8" s="302"/>
      <c r="L8" s="302"/>
      <c r="M8" s="302"/>
      <c r="N8" s="302"/>
      <c r="O8" s="302"/>
      <c r="P8" s="302"/>
      <c r="Q8" s="302"/>
      <c r="R8" s="302"/>
      <c r="S8" s="302"/>
      <c r="T8" s="12"/>
      <c r="U8" s="12"/>
      <c r="V8" s="12"/>
      <c r="W8" s="12"/>
      <c r="X8" s="12"/>
      <c r="Y8" s="12"/>
      <c r="Z8" s="12"/>
      <c r="AA8" s="12"/>
      <c r="AB8" s="12"/>
    </row>
    <row r="9" spans="1:28" s="11" customFormat="1" ht="18.75" x14ac:dyDescent="0.2">
      <c r="A9" s="288" t="s">
        <v>8</v>
      </c>
      <c r="B9" s="288"/>
      <c r="C9" s="288"/>
      <c r="D9" s="288"/>
      <c r="E9" s="288"/>
      <c r="F9" s="288"/>
      <c r="G9" s="288"/>
      <c r="H9" s="288"/>
      <c r="I9" s="288"/>
      <c r="J9" s="288"/>
      <c r="K9" s="288"/>
      <c r="L9" s="288"/>
      <c r="M9" s="288"/>
      <c r="N9" s="288"/>
      <c r="O9" s="288"/>
      <c r="P9" s="288"/>
      <c r="Q9" s="288"/>
      <c r="R9" s="288"/>
      <c r="S9" s="288"/>
      <c r="T9" s="12"/>
      <c r="U9" s="12"/>
      <c r="V9" s="12"/>
      <c r="W9" s="12"/>
      <c r="X9" s="12"/>
      <c r="Y9" s="12"/>
      <c r="Z9" s="12"/>
      <c r="AA9" s="12"/>
      <c r="AB9" s="12"/>
    </row>
    <row r="10" spans="1:28" s="11" customFormat="1" ht="18.75" x14ac:dyDescent="0.2">
      <c r="A10" s="291"/>
      <c r="B10" s="291"/>
      <c r="C10" s="291"/>
      <c r="D10" s="291"/>
      <c r="E10" s="291"/>
      <c r="F10" s="291"/>
      <c r="G10" s="291"/>
      <c r="H10" s="291"/>
      <c r="I10" s="291"/>
      <c r="J10" s="291"/>
      <c r="K10" s="291"/>
      <c r="L10" s="291"/>
      <c r="M10" s="291"/>
      <c r="N10" s="291"/>
      <c r="O10" s="291"/>
      <c r="P10" s="291"/>
      <c r="Q10" s="291"/>
      <c r="R10" s="291"/>
      <c r="S10" s="291"/>
      <c r="T10" s="12"/>
      <c r="U10" s="12"/>
      <c r="V10" s="12"/>
      <c r="W10" s="12"/>
      <c r="X10" s="12"/>
      <c r="Y10" s="12"/>
      <c r="Z10" s="12"/>
      <c r="AA10" s="12"/>
      <c r="AB10" s="12"/>
    </row>
    <row r="11" spans="1:28" s="11" customFormat="1" ht="18.75" x14ac:dyDescent="0.2">
      <c r="A11" s="299" t="s">
        <v>498</v>
      </c>
      <c r="B11" s="299"/>
      <c r="C11" s="299"/>
      <c r="D11" s="299"/>
      <c r="E11" s="299"/>
      <c r="F11" s="299"/>
      <c r="G11" s="299"/>
      <c r="H11" s="299"/>
      <c r="I11" s="299"/>
      <c r="J11" s="299"/>
      <c r="K11" s="299"/>
      <c r="L11" s="299"/>
      <c r="M11" s="299"/>
      <c r="N11" s="299"/>
      <c r="O11" s="299"/>
      <c r="P11" s="299"/>
      <c r="Q11" s="299"/>
      <c r="R11" s="299"/>
      <c r="S11" s="299"/>
      <c r="T11" s="12"/>
      <c r="U11" s="12"/>
      <c r="V11" s="12"/>
      <c r="W11" s="12"/>
      <c r="X11" s="12"/>
      <c r="Y11" s="12"/>
      <c r="Z11" s="12"/>
      <c r="AA11" s="12"/>
      <c r="AB11" s="12"/>
    </row>
    <row r="12" spans="1:28" s="11" customFormat="1" ht="18.75" x14ac:dyDescent="0.2">
      <c r="A12" s="288" t="s">
        <v>7</v>
      </c>
      <c r="B12" s="288"/>
      <c r="C12" s="288"/>
      <c r="D12" s="288"/>
      <c r="E12" s="288"/>
      <c r="F12" s="288"/>
      <c r="G12" s="288"/>
      <c r="H12" s="288"/>
      <c r="I12" s="288"/>
      <c r="J12" s="288"/>
      <c r="K12" s="288"/>
      <c r="L12" s="288"/>
      <c r="M12" s="288"/>
      <c r="N12" s="288"/>
      <c r="O12" s="288"/>
      <c r="P12" s="288"/>
      <c r="Q12" s="288"/>
      <c r="R12" s="288"/>
      <c r="S12" s="288"/>
      <c r="T12" s="12"/>
      <c r="U12" s="12"/>
      <c r="V12" s="12"/>
      <c r="W12" s="12"/>
      <c r="X12" s="12"/>
      <c r="Y12" s="12"/>
      <c r="Z12" s="12"/>
      <c r="AA12" s="12"/>
      <c r="AB12" s="12"/>
    </row>
    <row r="13" spans="1:28" s="8"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9"/>
      <c r="U13" s="9"/>
      <c r="V13" s="9"/>
      <c r="W13" s="9"/>
      <c r="X13" s="9"/>
      <c r="Y13" s="9"/>
      <c r="Z13" s="9"/>
      <c r="AA13" s="9"/>
      <c r="AB13" s="9"/>
    </row>
    <row r="14" spans="1:28" s="2" customFormat="1" ht="18.75" x14ac:dyDescent="0.2">
      <c r="A14" s="301" t="s">
        <v>442</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2" customFormat="1" ht="15" customHeight="1" x14ac:dyDescent="0.2">
      <c r="A15" s="288" t="s">
        <v>6</v>
      </c>
      <c r="B15" s="288"/>
      <c r="C15" s="288"/>
      <c r="D15" s="288"/>
      <c r="E15" s="288"/>
      <c r="F15" s="288"/>
      <c r="G15" s="288"/>
      <c r="H15" s="288"/>
      <c r="I15" s="288"/>
      <c r="J15" s="288"/>
      <c r="K15" s="288"/>
      <c r="L15" s="288"/>
      <c r="M15" s="288"/>
      <c r="N15" s="288"/>
      <c r="O15" s="288"/>
      <c r="P15" s="288"/>
      <c r="Q15" s="288"/>
      <c r="R15" s="288"/>
      <c r="S15" s="288"/>
      <c r="T15" s="5"/>
      <c r="U15" s="5"/>
      <c r="V15" s="5"/>
      <c r="W15" s="5"/>
      <c r="X15" s="5"/>
      <c r="Y15" s="5"/>
      <c r="Z15" s="5"/>
      <c r="AA15" s="5"/>
      <c r="AB15" s="5"/>
    </row>
    <row r="16" spans="1:28" s="2" customFormat="1" ht="15" customHeight="1" x14ac:dyDescent="0.2">
      <c r="A16" s="296"/>
      <c r="B16" s="296"/>
      <c r="C16" s="296"/>
      <c r="D16" s="296"/>
      <c r="E16" s="296"/>
      <c r="F16" s="296"/>
      <c r="G16" s="296"/>
      <c r="H16" s="296"/>
      <c r="I16" s="296"/>
      <c r="J16" s="296"/>
      <c r="K16" s="296"/>
      <c r="L16" s="296"/>
      <c r="M16" s="296"/>
      <c r="N16" s="296"/>
      <c r="O16" s="296"/>
      <c r="P16" s="296"/>
      <c r="Q16" s="296"/>
      <c r="R16" s="296"/>
      <c r="S16" s="296"/>
      <c r="T16" s="3"/>
      <c r="U16" s="3"/>
      <c r="V16" s="3"/>
      <c r="W16" s="3"/>
      <c r="X16" s="3"/>
      <c r="Y16" s="3"/>
    </row>
    <row r="17" spans="1:28" s="2" customFormat="1" ht="45.75" customHeight="1" x14ac:dyDescent="0.2">
      <c r="A17" s="289" t="s">
        <v>369</v>
      </c>
      <c r="B17" s="289"/>
      <c r="C17" s="289"/>
      <c r="D17" s="289"/>
      <c r="E17" s="289"/>
      <c r="F17" s="289"/>
      <c r="G17" s="289"/>
      <c r="H17" s="289"/>
      <c r="I17" s="289"/>
      <c r="J17" s="289"/>
      <c r="K17" s="289"/>
      <c r="L17" s="289"/>
      <c r="M17" s="289"/>
      <c r="N17" s="289"/>
      <c r="O17" s="289"/>
      <c r="P17" s="289"/>
      <c r="Q17" s="289"/>
      <c r="R17" s="289"/>
      <c r="S17" s="289"/>
      <c r="T17" s="6"/>
      <c r="U17" s="6"/>
      <c r="V17" s="6"/>
      <c r="W17" s="6"/>
      <c r="X17" s="6"/>
      <c r="Y17" s="6"/>
      <c r="Z17" s="6"/>
      <c r="AA17" s="6"/>
      <c r="AB17" s="6"/>
    </row>
    <row r="18" spans="1:28" s="2"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3"/>
      <c r="U18" s="3"/>
      <c r="V18" s="3"/>
      <c r="W18" s="3"/>
      <c r="X18" s="3"/>
      <c r="Y18" s="3"/>
    </row>
    <row r="19" spans="1:28" s="2" customFormat="1" ht="54" customHeight="1" x14ac:dyDescent="0.2">
      <c r="A19" s="298" t="s">
        <v>5</v>
      </c>
      <c r="B19" s="298" t="s">
        <v>99</v>
      </c>
      <c r="C19" s="303" t="s">
        <v>263</v>
      </c>
      <c r="D19" s="298" t="s">
        <v>262</v>
      </c>
      <c r="E19" s="298" t="s">
        <v>98</v>
      </c>
      <c r="F19" s="298" t="s">
        <v>97</v>
      </c>
      <c r="G19" s="298" t="s">
        <v>258</v>
      </c>
      <c r="H19" s="298" t="s">
        <v>96</v>
      </c>
      <c r="I19" s="298" t="s">
        <v>95</v>
      </c>
      <c r="J19" s="298" t="s">
        <v>94</v>
      </c>
      <c r="K19" s="298" t="s">
        <v>93</v>
      </c>
      <c r="L19" s="298" t="s">
        <v>92</v>
      </c>
      <c r="M19" s="298" t="s">
        <v>91</v>
      </c>
      <c r="N19" s="298" t="s">
        <v>90</v>
      </c>
      <c r="O19" s="298" t="s">
        <v>89</v>
      </c>
      <c r="P19" s="298" t="s">
        <v>88</v>
      </c>
      <c r="Q19" s="298" t="s">
        <v>261</v>
      </c>
      <c r="R19" s="298"/>
      <c r="S19" s="305" t="s">
        <v>363</v>
      </c>
      <c r="T19" s="3"/>
      <c r="U19" s="3"/>
      <c r="V19" s="3"/>
      <c r="W19" s="3"/>
      <c r="X19" s="3"/>
      <c r="Y19" s="3"/>
    </row>
    <row r="20" spans="1:28" s="2" customFormat="1" ht="180.75" customHeight="1" x14ac:dyDescent="0.2">
      <c r="A20" s="298"/>
      <c r="B20" s="298"/>
      <c r="C20" s="304"/>
      <c r="D20" s="298"/>
      <c r="E20" s="298"/>
      <c r="F20" s="298"/>
      <c r="G20" s="298"/>
      <c r="H20" s="298"/>
      <c r="I20" s="298"/>
      <c r="J20" s="298"/>
      <c r="K20" s="298"/>
      <c r="L20" s="298"/>
      <c r="M20" s="298"/>
      <c r="N20" s="298"/>
      <c r="O20" s="298"/>
      <c r="P20" s="298"/>
      <c r="Q20" s="45" t="s">
        <v>259</v>
      </c>
      <c r="R20" s="46" t="s">
        <v>260</v>
      </c>
      <c r="S20" s="305"/>
      <c r="T20" s="31"/>
      <c r="U20" s="31"/>
      <c r="V20" s="31"/>
      <c r="W20" s="31"/>
      <c r="X20" s="31"/>
      <c r="Y20" s="31"/>
      <c r="Z20" s="30"/>
      <c r="AA20" s="30"/>
      <c r="AB20" s="30"/>
    </row>
    <row r="21" spans="1:28" s="2" customFormat="1" ht="18.75" x14ac:dyDescent="0.2">
      <c r="A21" s="45">
        <v>1</v>
      </c>
      <c r="B21" s="50">
        <v>2</v>
      </c>
      <c r="C21" s="45">
        <v>3</v>
      </c>
      <c r="D21" s="50">
        <v>4</v>
      </c>
      <c r="E21" s="45">
        <v>5</v>
      </c>
      <c r="F21" s="50">
        <v>6</v>
      </c>
      <c r="G21" s="137">
        <v>7</v>
      </c>
      <c r="H21" s="138">
        <v>8</v>
      </c>
      <c r="I21" s="137">
        <v>9</v>
      </c>
      <c r="J21" s="138">
        <v>10</v>
      </c>
      <c r="K21" s="137">
        <v>11</v>
      </c>
      <c r="L21" s="138">
        <v>12</v>
      </c>
      <c r="M21" s="137">
        <v>13</v>
      </c>
      <c r="N21" s="138">
        <v>14</v>
      </c>
      <c r="O21" s="137">
        <v>15</v>
      </c>
      <c r="P21" s="138">
        <v>16</v>
      </c>
      <c r="Q21" s="137">
        <v>17</v>
      </c>
      <c r="R21" s="138">
        <v>18</v>
      </c>
      <c r="S21" s="137">
        <v>19</v>
      </c>
      <c r="T21" s="31"/>
      <c r="U21" s="31"/>
      <c r="V21" s="31"/>
      <c r="W21" s="31"/>
      <c r="X21" s="31"/>
      <c r="Y21" s="31"/>
      <c r="Z21" s="30"/>
      <c r="AA21" s="30"/>
      <c r="AB21" s="30"/>
    </row>
    <row r="22" spans="1:28" s="2" customFormat="1" ht="32.25" customHeight="1" x14ac:dyDescent="0.2">
      <c r="A22" s="45"/>
      <c r="B22" s="293" t="s">
        <v>422</v>
      </c>
      <c r="C22" s="294"/>
      <c r="D22" s="294"/>
      <c r="E22" s="294"/>
      <c r="F22" s="294"/>
      <c r="G22" s="295"/>
      <c r="H22" s="50"/>
      <c r="I22" s="50"/>
      <c r="J22" s="50"/>
      <c r="K22" s="50"/>
      <c r="L22" s="50"/>
      <c r="M22" s="50"/>
      <c r="N22" s="50"/>
      <c r="O22" s="50"/>
      <c r="P22" s="50"/>
      <c r="Q22" s="41"/>
      <c r="R22" s="4"/>
      <c r="S22" s="136"/>
      <c r="T22" s="31"/>
      <c r="U22" s="31"/>
      <c r="V22" s="31"/>
      <c r="W22" s="31"/>
      <c r="X22" s="31"/>
      <c r="Y22" s="31"/>
      <c r="Z22" s="30"/>
      <c r="AA22" s="30"/>
      <c r="AB22" s="30"/>
    </row>
    <row r="23" spans="1:28"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sheetData>
  <mergeCells count="32">
    <mergeCell ref="A4:S4"/>
    <mergeCell ref="A6:S6"/>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B22:G22"/>
    <mergeCell ref="A15:S15"/>
    <mergeCell ref="A16:S16"/>
    <mergeCell ref="A17:S17"/>
    <mergeCell ref="A18:S1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heetViews>
  <sheetFormatPr defaultColWidth="10.7109375" defaultRowHeight="15.75" x14ac:dyDescent="0.25"/>
  <cols>
    <col min="1" max="1" width="6.85546875" style="55" customWidth="1"/>
    <col min="2" max="2" width="15.28515625" style="55" customWidth="1"/>
    <col min="3" max="3" width="20.7109375" style="55" customWidth="1"/>
    <col min="4" max="4" width="16.140625" style="55" customWidth="1"/>
    <col min="5" max="5" width="19.4257812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0.85546875"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68</v>
      </c>
    </row>
    <row r="2" spans="1:27" s="11" customFormat="1" ht="18.75" customHeight="1" x14ac:dyDescent="0.3">
      <c r="E2" s="17"/>
      <c r="Q2" s="15"/>
      <c r="R2" s="15"/>
      <c r="AA2" s="14" t="s">
        <v>10</v>
      </c>
    </row>
    <row r="3" spans="1:27" s="11" customFormat="1" ht="18.75" customHeight="1" x14ac:dyDescent="0.3">
      <c r="E3" s="17"/>
      <c r="Q3" s="15"/>
      <c r="R3" s="15"/>
      <c r="AA3" s="14" t="s">
        <v>434</v>
      </c>
    </row>
    <row r="4" spans="1:27" s="11" customFormat="1" x14ac:dyDescent="0.2">
      <c r="E4" s="16"/>
      <c r="Q4" s="15"/>
      <c r="R4" s="15"/>
    </row>
    <row r="5" spans="1:27" s="11" customFormat="1" x14ac:dyDescent="0.2">
      <c r="A5" s="287" t="s">
        <v>450</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91" t="s">
        <v>9</v>
      </c>
      <c r="F7" s="291"/>
      <c r="G7" s="291"/>
      <c r="H7" s="291"/>
      <c r="I7" s="291"/>
      <c r="J7" s="291"/>
      <c r="K7" s="291"/>
      <c r="L7" s="291"/>
      <c r="M7" s="291"/>
      <c r="N7" s="291"/>
      <c r="O7" s="291"/>
      <c r="P7" s="291"/>
      <c r="Q7" s="291"/>
      <c r="R7" s="291"/>
      <c r="S7" s="291"/>
      <c r="T7" s="291"/>
      <c r="U7" s="291"/>
      <c r="V7" s="291"/>
      <c r="W7" s="291"/>
      <c r="X7" s="291"/>
      <c r="Y7" s="29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92" t="s">
        <v>446</v>
      </c>
      <c r="F9" s="292"/>
      <c r="G9" s="292"/>
      <c r="H9" s="292"/>
      <c r="I9" s="292"/>
      <c r="J9" s="292"/>
      <c r="K9" s="292"/>
      <c r="L9" s="292"/>
      <c r="M9" s="292"/>
      <c r="N9" s="292"/>
      <c r="O9" s="292"/>
      <c r="P9" s="292"/>
      <c r="Q9" s="292"/>
      <c r="R9" s="292"/>
      <c r="S9" s="292"/>
      <c r="T9" s="292"/>
      <c r="U9" s="292"/>
      <c r="V9" s="292"/>
      <c r="W9" s="292"/>
      <c r="X9" s="292"/>
      <c r="Y9" s="292"/>
    </row>
    <row r="10" spans="1:27" s="11" customFormat="1" ht="18.75" customHeight="1" x14ac:dyDescent="0.2">
      <c r="E10" s="288" t="s">
        <v>8</v>
      </c>
      <c r="F10" s="288"/>
      <c r="G10" s="288"/>
      <c r="H10" s="288"/>
      <c r="I10" s="288"/>
      <c r="J10" s="288"/>
      <c r="K10" s="288"/>
      <c r="L10" s="288"/>
      <c r="M10" s="288"/>
      <c r="N10" s="288"/>
      <c r="O10" s="288"/>
      <c r="P10" s="288"/>
      <c r="Q10" s="288"/>
      <c r="R10" s="288"/>
      <c r="S10" s="288"/>
      <c r="T10" s="288"/>
      <c r="U10" s="288"/>
      <c r="V10" s="288"/>
      <c r="W10" s="288"/>
      <c r="X10" s="288"/>
      <c r="Y10" s="28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06" t="s">
        <v>498</v>
      </c>
      <c r="F12" s="306"/>
      <c r="G12" s="306"/>
      <c r="H12" s="306"/>
      <c r="I12" s="306"/>
      <c r="J12" s="306"/>
      <c r="K12" s="306"/>
      <c r="L12" s="306"/>
      <c r="M12" s="306"/>
      <c r="N12" s="306"/>
      <c r="O12" s="306"/>
      <c r="P12" s="306"/>
      <c r="Q12" s="306"/>
      <c r="R12" s="306"/>
      <c r="S12" s="306"/>
      <c r="T12" s="306"/>
      <c r="U12" s="306"/>
      <c r="V12" s="306"/>
      <c r="W12" s="306"/>
      <c r="X12" s="306"/>
      <c r="Y12" s="306"/>
    </row>
    <row r="13" spans="1:27" s="11" customFormat="1" ht="18.75" customHeight="1" x14ac:dyDescent="0.2">
      <c r="E13" s="288" t="s">
        <v>7</v>
      </c>
      <c r="F13" s="288"/>
      <c r="G13" s="288"/>
      <c r="H13" s="288"/>
      <c r="I13" s="288"/>
      <c r="J13" s="288"/>
      <c r="K13" s="288"/>
      <c r="L13" s="288"/>
      <c r="M13" s="288"/>
      <c r="N13" s="288"/>
      <c r="O13" s="288"/>
      <c r="P13" s="288"/>
      <c r="Q13" s="288"/>
      <c r="R13" s="288"/>
      <c r="S13" s="288"/>
      <c r="T13" s="288"/>
      <c r="U13" s="288"/>
      <c r="V13" s="288"/>
      <c r="W13" s="288"/>
      <c r="X13" s="288"/>
      <c r="Y13" s="288"/>
    </row>
    <row r="14" spans="1:27" s="8" customFormat="1" ht="16.5" customHeight="1" x14ac:dyDescent="0.2">
      <c r="E14" s="9"/>
      <c r="F14" s="9"/>
      <c r="G14" s="9"/>
      <c r="H14" s="9"/>
      <c r="I14" s="9"/>
      <c r="J14" s="9"/>
      <c r="K14" s="9"/>
      <c r="L14" s="9"/>
      <c r="M14" s="9"/>
      <c r="N14" s="9"/>
      <c r="O14" s="9"/>
      <c r="P14" s="9"/>
      <c r="Q14" s="9"/>
      <c r="R14" s="9"/>
      <c r="S14" s="9"/>
      <c r="T14" s="9"/>
      <c r="U14" s="9"/>
      <c r="V14" s="9"/>
      <c r="W14" s="9"/>
    </row>
    <row r="15" spans="1:27" s="2" customFormat="1" ht="18.75" customHeight="1" x14ac:dyDescent="0.2">
      <c r="E15" s="292" t="s">
        <v>460</v>
      </c>
      <c r="F15" s="292"/>
      <c r="G15" s="292"/>
      <c r="H15" s="292"/>
      <c r="I15" s="292"/>
      <c r="J15" s="292"/>
      <c r="K15" s="292"/>
      <c r="L15" s="292"/>
      <c r="M15" s="292"/>
      <c r="N15" s="292"/>
      <c r="O15" s="292"/>
      <c r="P15" s="292"/>
      <c r="Q15" s="292"/>
      <c r="R15" s="292"/>
      <c r="S15" s="292"/>
      <c r="T15" s="292"/>
      <c r="U15" s="292"/>
      <c r="V15" s="292"/>
      <c r="W15" s="292"/>
      <c r="X15" s="292"/>
      <c r="Y15" s="292"/>
    </row>
    <row r="16" spans="1:27" s="2" customFormat="1" ht="15" customHeight="1" x14ac:dyDescent="0.2">
      <c r="E16" s="288" t="s">
        <v>6</v>
      </c>
      <c r="F16" s="288"/>
      <c r="G16" s="288"/>
      <c r="H16" s="288"/>
      <c r="I16" s="288"/>
      <c r="J16" s="288"/>
      <c r="K16" s="288"/>
      <c r="L16" s="288"/>
      <c r="M16" s="288"/>
      <c r="N16" s="288"/>
      <c r="O16" s="288"/>
      <c r="P16" s="288"/>
      <c r="Q16" s="288"/>
      <c r="R16" s="288"/>
      <c r="S16" s="288"/>
      <c r="T16" s="288"/>
      <c r="U16" s="288"/>
      <c r="V16" s="288"/>
      <c r="W16" s="288"/>
      <c r="X16" s="288"/>
      <c r="Y16" s="28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25">
      <c r="A19" s="290" t="s">
        <v>374</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7" s="59" customFormat="1" ht="21" customHeight="1" x14ac:dyDescent="0.25"/>
    <row r="21" spans="1:27" ht="15.75" customHeight="1" x14ac:dyDescent="0.25">
      <c r="A21" s="309" t="s">
        <v>5</v>
      </c>
      <c r="B21" s="311" t="s">
        <v>380</v>
      </c>
      <c r="C21" s="312"/>
      <c r="D21" s="311" t="s">
        <v>382</v>
      </c>
      <c r="E21" s="312"/>
      <c r="F21" s="307" t="s">
        <v>93</v>
      </c>
      <c r="G21" s="308"/>
      <c r="H21" s="308"/>
      <c r="I21" s="315"/>
      <c r="J21" s="309" t="s">
        <v>383</v>
      </c>
      <c r="K21" s="311" t="s">
        <v>384</v>
      </c>
      <c r="L21" s="312"/>
      <c r="M21" s="311" t="s">
        <v>385</v>
      </c>
      <c r="N21" s="312"/>
      <c r="O21" s="311" t="s">
        <v>373</v>
      </c>
      <c r="P21" s="312"/>
      <c r="Q21" s="311" t="s">
        <v>111</v>
      </c>
      <c r="R21" s="312"/>
      <c r="S21" s="309" t="s">
        <v>110</v>
      </c>
      <c r="T21" s="309" t="s">
        <v>386</v>
      </c>
      <c r="U21" s="309" t="s">
        <v>381</v>
      </c>
      <c r="V21" s="311" t="s">
        <v>109</v>
      </c>
      <c r="W21" s="312"/>
      <c r="X21" s="307" t="s">
        <v>106</v>
      </c>
      <c r="Y21" s="308"/>
      <c r="Z21" s="307" t="s">
        <v>105</v>
      </c>
      <c r="AA21" s="308"/>
    </row>
    <row r="22" spans="1:27" ht="216" customHeight="1" x14ac:dyDescent="0.25">
      <c r="A22" s="316"/>
      <c r="B22" s="313"/>
      <c r="C22" s="314"/>
      <c r="D22" s="313"/>
      <c r="E22" s="314"/>
      <c r="F22" s="307" t="s">
        <v>108</v>
      </c>
      <c r="G22" s="315"/>
      <c r="H22" s="307" t="s">
        <v>107</v>
      </c>
      <c r="I22" s="315"/>
      <c r="J22" s="310"/>
      <c r="K22" s="313"/>
      <c r="L22" s="314"/>
      <c r="M22" s="313"/>
      <c r="N22" s="314"/>
      <c r="O22" s="313"/>
      <c r="P22" s="314"/>
      <c r="Q22" s="313"/>
      <c r="R22" s="314"/>
      <c r="S22" s="310"/>
      <c r="T22" s="310"/>
      <c r="U22" s="310"/>
      <c r="V22" s="313"/>
      <c r="W22" s="314"/>
      <c r="X22" s="104" t="s">
        <v>104</v>
      </c>
      <c r="Y22" s="104" t="s">
        <v>372</v>
      </c>
      <c r="Z22" s="104" t="s">
        <v>103</v>
      </c>
      <c r="AA22" s="104" t="s">
        <v>102</v>
      </c>
    </row>
    <row r="23" spans="1:27" ht="60" customHeight="1" x14ac:dyDescent="0.25">
      <c r="A23" s="310"/>
      <c r="B23" s="143" t="s">
        <v>100</v>
      </c>
      <c r="C23" s="143" t="s">
        <v>101</v>
      </c>
      <c r="D23" s="105" t="s">
        <v>100</v>
      </c>
      <c r="E23" s="105" t="s">
        <v>101</v>
      </c>
      <c r="F23" s="105" t="s">
        <v>100</v>
      </c>
      <c r="G23" s="105" t="s">
        <v>101</v>
      </c>
      <c r="H23" s="105" t="s">
        <v>100</v>
      </c>
      <c r="I23" s="105" t="s">
        <v>101</v>
      </c>
      <c r="J23" s="105" t="s">
        <v>100</v>
      </c>
      <c r="K23" s="105" t="s">
        <v>100</v>
      </c>
      <c r="L23" s="105" t="s">
        <v>101</v>
      </c>
      <c r="M23" s="105" t="s">
        <v>100</v>
      </c>
      <c r="N23" s="105" t="s">
        <v>101</v>
      </c>
      <c r="O23" s="105" t="s">
        <v>100</v>
      </c>
      <c r="P23" s="105" t="s">
        <v>101</v>
      </c>
      <c r="Q23" s="105" t="s">
        <v>100</v>
      </c>
      <c r="R23" s="105" t="s">
        <v>101</v>
      </c>
      <c r="S23" s="105" t="s">
        <v>100</v>
      </c>
      <c r="T23" s="105" t="s">
        <v>100</v>
      </c>
      <c r="U23" s="105" t="s">
        <v>100</v>
      </c>
      <c r="V23" s="105" t="s">
        <v>100</v>
      </c>
      <c r="W23" s="105" t="s">
        <v>101</v>
      </c>
      <c r="X23" s="105" t="s">
        <v>100</v>
      </c>
      <c r="Y23" s="105" t="s">
        <v>100</v>
      </c>
      <c r="Z23" s="104" t="s">
        <v>100</v>
      </c>
      <c r="AA23" s="104" t="s">
        <v>100</v>
      </c>
    </row>
    <row r="24" spans="1:27" x14ac:dyDescent="0.2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59" customFormat="1" ht="106.5" customHeight="1" x14ac:dyDescent="0.25">
      <c r="A25" s="110">
        <v>1</v>
      </c>
      <c r="B25" s="200" t="s">
        <v>451</v>
      </c>
      <c r="C25" s="200" t="s">
        <v>438</v>
      </c>
      <c r="D25" s="200" t="s">
        <v>451</v>
      </c>
      <c r="E25" s="193" t="s">
        <v>438</v>
      </c>
      <c r="F25" s="178">
        <v>0.4</v>
      </c>
      <c r="G25" s="178">
        <v>0.4</v>
      </c>
      <c r="H25" s="178">
        <v>0.4</v>
      </c>
      <c r="I25" s="178">
        <v>0.4</v>
      </c>
      <c r="J25" s="179" t="s">
        <v>424</v>
      </c>
      <c r="K25" s="178" t="s">
        <v>416</v>
      </c>
      <c r="L25" s="178" t="s">
        <v>416</v>
      </c>
      <c r="M25" s="179" t="s">
        <v>436</v>
      </c>
      <c r="N25" s="180" t="s">
        <v>679</v>
      </c>
      <c r="O25" s="180" t="s">
        <v>417</v>
      </c>
      <c r="P25" s="180" t="s">
        <v>423</v>
      </c>
      <c r="Q25" s="203">
        <v>3.7</v>
      </c>
      <c r="R25" s="203">
        <v>3.15</v>
      </c>
      <c r="S25" s="180">
        <v>2022</v>
      </c>
      <c r="T25" s="180" t="s">
        <v>424</v>
      </c>
      <c r="U25" s="192" t="s">
        <v>424</v>
      </c>
      <c r="V25" s="179" t="s">
        <v>433</v>
      </c>
      <c r="W25" s="111" t="s">
        <v>419</v>
      </c>
      <c r="X25" s="188" t="s">
        <v>424</v>
      </c>
      <c r="Y25" s="188" t="s">
        <v>424</v>
      </c>
      <c r="Z25" s="188" t="s">
        <v>424</v>
      </c>
      <c r="AA25" s="188" t="s">
        <v>424</v>
      </c>
    </row>
    <row r="26" spans="1:27" ht="3" customHeight="1" x14ac:dyDescent="0.25">
      <c r="X26" s="106"/>
      <c r="Y26" s="107"/>
      <c r="Z26" s="56"/>
      <c r="AA26" s="56"/>
    </row>
    <row r="27" spans="1:27" s="57" customFormat="1" ht="12.75" x14ac:dyDescent="0.2">
      <c r="A27" s="58"/>
      <c r="B27" s="58"/>
      <c r="C27" s="58"/>
      <c r="E27" s="58"/>
      <c r="X27" s="108"/>
      <c r="Y27" s="108"/>
      <c r="Z27" s="108"/>
      <c r="AA27" s="108"/>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2" t="s">
        <v>68</v>
      </c>
      <c r="E1" s="15"/>
      <c r="F1" s="15"/>
    </row>
    <row r="2" spans="1:29" s="11" customFormat="1" ht="18.75" customHeight="1" x14ac:dyDescent="0.3">
      <c r="A2" s="17"/>
      <c r="C2" s="14" t="s">
        <v>10</v>
      </c>
      <c r="E2" s="15"/>
      <c r="F2" s="15"/>
    </row>
    <row r="3" spans="1:29" s="11" customFormat="1" ht="18.75" x14ac:dyDescent="0.3">
      <c r="A3" s="16"/>
      <c r="C3" s="14" t="s">
        <v>434</v>
      </c>
      <c r="E3" s="15"/>
      <c r="F3" s="15"/>
    </row>
    <row r="4" spans="1:29" s="11" customFormat="1" ht="15.75" x14ac:dyDescent="0.2">
      <c r="A4" s="287" t="s">
        <v>445</v>
      </c>
      <c r="B4" s="287"/>
      <c r="C4" s="287"/>
      <c r="E4" s="15"/>
      <c r="F4" s="15"/>
    </row>
    <row r="5" spans="1:29" s="11" customFormat="1" ht="15.75" x14ac:dyDescent="0.2">
      <c r="A5" s="1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291" t="s">
        <v>9</v>
      </c>
      <c r="B6" s="291"/>
      <c r="C6" s="291"/>
      <c r="E6" s="15"/>
      <c r="F6" s="15"/>
      <c r="G6" s="14"/>
    </row>
    <row r="7" spans="1:29" s="11" customFormat="1" ht="18.75" x14ac:dyDescent="0.2">
      <c r="A7" s="152"/>
      <c r="B7" s="152"/>
      <c r="C7" s="152"/>
      <c r="D7" s="12"/>
      <c r="E7" s="12"/>
      <c r="F7" s="12"/>
      <c r="G7" s="12"/>
      <c r="H7" s="12"/>
      <c r="I7" s="12"/>
      <c r="J7" s="12"/>
      <c r="K7" s="12"/>
      <c r="L7" s="12"/>
      <c r="M7" s="12"/>
      <c r="N7" s="12"/>
      <c r="O7" s="12"/>
      <c r="P7" s="12"/>
      <c r="Q7" s="12"/>
      <c r="R7" s="12"/>
      <c r="S7" s="12"/>
      <c r="T7" s="12"/>
      <c r="U7" s="12"/>
    </row>
    <row r="8" spans="1:29" s="11" customFormat="1" ht="18.75" x14ac:dyDescent="0.2">
      <c r="A8" s="292" t="s">
        <v>446</v>
      </c>
      <c r="B8" s="292"/>
      <c r="C8" s="292"/>
      <c r="D8" s="13"/>
      <c r="E8" s="13"/>
      <c r="F8" s="13"/>
      <c r="G8" s="13"/>
      <c r="H8" s="12"/>
      <c r="I8" s="12"/>
      <c r="J8" s="12"/>
      <c r="K8" s="12"/>
      <c r="L8" s="12"/>
      <c r="M8" s="12"/>
      <c r="N8" s="12"/>
      <c r="O8" s="12"/>
      <c r="P8" s="12"/>
      <c r="Q8" s="12"/>
      <c r="R8" s="12"/>
      <c r="S8" s="12"/>
      <c r="T8" s="12"/>
      <c r="U8" s="12"/>
    </row>
    <row r="9" spans="1:29" s="11" customFormat="1" ht="18.75" x14ac:dyDescent="0.2">
      <c r="A9" s="288" t="s">
        <v>8</v>
      </c>
      <c r="B9" s="288"/>
      <c r="C9" s="288"/>
      <c r="D9" s="7"/>
      <c r="E9" s="7"/>
      <c r="F9" s="7"/>
      <c r="G9" s="7"/>
      <c r="H9" s="12"/>
      <c r="I9" s="12"/>
      <c r="J9" s="12"/>
      <c r="K9" s="12"/>
      <c r="L9" s="12"/>
      <c r="M9" s="12"/>
      <c r="N9" s="12"/>
      <c r="O9" s="12"/>
      <c r="P9" s="12"/>
      <c r="Q9" s="12"/>
      <c r="R9" s="12"/>
      <c r="S9" s="12"/>
      <c r="T9" s="12"/>
      <c r="U9" s="12"/>
    </row>
    <row r="10" spans="1:29" s="11" customFormat="1" ht="18.75" x14ac:dyDescent="0.2">
      <c r="A10" s="152"/>
      <c r="B10" s="152"/>
      <c r="C10" s="152"/>
      <c r="D10" s="5"/>
      <c r="E10" s="5"/>
      <c r="F10" s="5"/>
      <c r="G10" s="5"/>
      <c r="H10" s="12"/>
      <c r="I10" s="12"/>
      <c r="J10" s="12"/>
      <c r="K10" s="12"/>
      <c r="L10" s="12"/>
      <c r="M10" s="12"/>
      <c r="N10" s="12"/>
      <c r="O10" s="12"/>
      <c r="P10" s="12"/>
      <c r="Q10" s="12"/>
      <c r="R10" s="12"/>
      <c r="S10" s="12"/>
      <c r="T10" s="12"/>
      <c r="U10" s="12"/>
    </row>
    <row r="11" spans="1:29" s="11" customFormat="1" ht="18.75" x14ac:dyDescent="0.2">
      <c r="A11" s="291" t="s">
        <v>498</v>
      </c>
      <c r="B11" s="291"/>
      <c r="C11" s="291"/>
      <c r="D11" s="13"/>
      <c r="E11" s="13"/>
      <c r="F11" s="13"/>
      <c r="G11" s="13"/>
      <c r="H11" s="12"/>
      <c r="I11" s="12"/>
      <c r="J11" s="12"/>
      <c r="K11" s="12"/>
      <c r="L11" s="12"/>
      <c r="M11" s="12"/>
      <c r="N11" s="12"/>
      <c r="O11" s="12"/>
      <c r="P11" s="12"/>
      <c r="Q11" s="12"/>
      <c r="R11" s="12"/>
      <c r="S11" s="12"/>
      <c r="T11" s="12"/>
      <c r="U11" s="12"/>
    </row>
    <row r="12" spans="1:29" s="11" customFormat="1" ht="18.75" x14ac:dyDescent="0.2">
      <c r="A12" s="288" t="s">
        <v>7</v>
      </c>
      <c r="B12" s="288"/>
      <c r="C12" s="288"/>
      <c r="D12" s="7"/>
      <c r="E12" s="7"/>
      <c r="F12" s="7"/>
      <c r="G12" s="7"/>
      <c r="H12" s="12"/>
      <c r="I12" s="12"/>
      <c r="J12" s="12"/>
      <c r="K12" s="12"/>
      <c r="L12" s="12"/>
      <c r="M12" s="12"/>
      <c r="N12" s="12"/>
      <c r="O12" s="12"/>
      <c r="P12" s="12"/>
      <c r="Q12" s="12"/>
      <c r="R12" s="12"/>
      <c r="S12" s="12"/>
      <c r="T12" s="12"/>
      <c r="U12" s="12"/>
    </row>
    <row r="13" spans="1:29" s="11" customFormat="1" ht="18.75" x14ac:dyDescent="0.2">
      <c r="A13" s="153"/>
      <c r="B13" s="153"/>
      <c r="C13" s="15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90" t="s">
        <v>461</v>
      </c>
      <c r="B14" s="290"/>
      <c r="C14" s="290"/>
      <c r="D14" s="9"/>
      <c r="E14" s="9"/>
      <c r="F14" s="9"/>
      <c r="G14" s="9"/>
      <c r="H14" s="9"/>
      <c r="I14" s="9"/>
      <c r="J14" s="9"/>
      <c r="K14" s="9"/>
      <c r="L14" s="9"/>
      <c r="M14" s="9"/>
      <c r="N14" s="9"/>
      <c r="O14" s="9"/>
      <c r="P14" s="9"/>
      <c r="Q14" s="9"/>
      <c r="R14" s="9"/>
      <c r="S14" s="9"/>
      <c r="T14" s="9"/>
      <c r="U14" s="9"/>
    </row>
    <row r="15" spans="1:29" s="2" customFormat="1" ht="15.75" x14ac:dyDescent="0.2">
      <c r="A15" s="288" t="s">
        <v>6</v>
      </c>
      <c r="B15" s="288"/>
      <c r="C15" s="288"/>
      <c r="D15" s="7"/>
      <c r="E15" s="7"/>
      <c r="F15" s="7"/>
      <c r="G15" s="7"/>
      <c r="H15" s="7"/>
      <c r="I15" s="7"/>
      <c r="J15" s="7"/>
      <c r="K15" s="7"/>
      <c r="L15" s="7"/>
      <c r="M15" s="7"/>
      <c r="N15" s="7"/>
      <c r="O15" s="7"/>
      <c r="P15" s="7"/>
      <c r="Q15" s="7"/>
      <c r="R15" s="7"/>
      <c r="S15" s="7"/>
      <c r="T15" s="7"/>
      <c r="U15" s="7"/>
    </row>
    <row r="16" spans="1:29" s="2" customFormat="1" ht="15" customHeight="1" x14ac:dyDescent="0.2">
      <c r="A16" s="288"/>
      <c r="B16" s="288"/>
      <c r="C16" s="288"/>
      <c r="D16" s="5"/>
      <c r="E16" s="5"/>
      <c r="F16" s="5"/>
      <c r="G16" s="5"/>
      <c r="H16" s="5"/>
      <c r="I16" s="5"/>
      <c r="J16" s="5"/>
      <c r="K16" s="5"/>
      <c r="L16" s="5"/>
      <c r="M16" s="5"/>
      <c r="N16" s="5"/>
      <c r="O16" s="5"/>
      <c r="P16" s="5"/>
      <c r="Q16" s="5"/>
      <c r="R16" s="5"/>
      <c r="S16" s="5"/>
      <c r="T16" s="5"/>
      <c r="U16" s="5"/>
    </row>
    <row r="17" spans="1:21" s="2" customFormat="1" ht="15" customHeight="1" x14ac:dyDescent="0.2">
      <c r="A17" s="296"/>
      <c r="B17" s="296"/>
      <c r="C17" s="296"/>
      <c r="D17" s="3"/>
      <c r="E17" s="3"/>
      <c r="F17" s="3"/>
      <c r="G17" s="3"/>
      <c r="H17" s="3"/>
      <c r="I17" s="3"/>
      <c r="J17" s="3"/>
      <c r="K17" s="3"/>
      <c r="L17" s="3"/>
      <c r="M17" s="3"/>
      <c r="N17" s="3"/>
      <c r="O17" s="3"/>
      <c r="P17" s="3"/>
      <c r="Q17" s="3"/>
      <c r="R17" s="3"/>
    </row>
    <row r="18" spans="1:21" s="2" customFormat="1" ht="27.75" customHeight="1" x14ac:dyDescent="0.2">
      <c r="A18" s="289" t="s">
        <v>368</v>
      </c>
      <c r="B18" s="289"/>
      <c r="C18" s="289"/>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8" t="s">
        <v>5</v>
      </c>
      <c r="B20" s="41" t="s">
        <v>67</v>
      </c>
      <c r="C20" s="40" t="s">
        <v>66</v>
      </c>
      <c r="D20" s="32"/>
      <c r="E20" s="32"/>
      <c r="F20" s="32"/>
      <c r="G20" s="32"/>
      <c r="H20" s="31"/>
      <c r="I20" s="31"/>
      <c r="J20" s="31"/>
      <c r="K20" s="31"/>
      <c r="L20" s="31"/>
      <c r="M20" s="31"/>
      <c r="N20" s="31"/>
      <c r="O20" s="31"/>
      <c r="P20" s="31"/>
      <c r="Q20" s="31"/>
      <c r="R20" s="31"/>
      <c r="S20" s="30"/>
      <c r="T20" s="30"/>
      <c r="U20" s="30"/>
    </row>
    <row r="21" spans="1:21" s="2"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2" customFormat="1" ht="33.75" customHeight="1" x14ac:dyDescent="0.2">
      <c r="A22" s="27" t="s">
        <v>65</v>
      </c>
      <c r="B22" s="33" t="s">
        <v>378</v>
      </c>
      <c r="C22" s="162" t="s">
        <v>409</v>
      </c>
      <c r="D22" s="32"/>
      <c r="E22" s="32"/>
      <c r="F22" s="31"/>
      <c r="G22" s="31"/>
      <c r="H22" s="31"/>
      <c r="I22" s="31"/>
      <c r="J22" s="31"/>
      <c r="K22" s="31"/>
      <c r="L22" s="31"/>
      <c r="M22" s="31"/>
      <c r="N22" s="31"/>
      <c r="O22" s="31"/>
      <c r="P22" s="31"/>
      <c r="Q22" s="30"/>
      <c r="R22" s="30"/>
      <c r="S22" s="30"/>
      <c r="T22" s="30"/>
      <c r="U22" s="30"/>
    </row>
    <row r="23" spans="1:21" ht="42.75" customHeight="1" x14ac:dyDescent="0.25">
      <c r="A23" s="27" t="s">
        <v>63</v>
      </c>
      <c r="B23" s="29" t="s">
        <v>60</v>
      </c>
      <c r="C23" s="163" t="s">
        <v>410</v>
      </c>
      <c r="D23" s="26"/>
      <c r="E23" s="26"/>
      <c r="F23" s="26"/>
      <c r="G23" s="26"/>
      <c r="H23" s="26"/>
      <c r="I23" s="26"/>
      <c r="J23" s="26"/>
      <c r="K23" s="26"/>
      <c r="L23" s="26"/>
      <c r="M23" s="26"/>
      <c r="N23" s="26"/>
      <c r="O23" s="26"/>
      <c r="P23" s="26"/>
      <c r="Q23" s="26"/>
      <c r="R23" s="26"/>
      <c r="S23" s="26"/>
      <c r="T23" s="26"/>
      <c r="U23" s="26"/>
    </row>
    <row r="24" spans="1:21" ht="63" customHeight="1" x14ac:dyDescent="0.25">
      <c r="A24" s="27" t="s">
        <v>62</v>
      </c>
      <c r="B24" s="29" t="s">
        <v>412</v>
      </c>
      <c r="C24" s="184" t="s">
        <v>680</v>
      </c>
      <c r="D24" s="181"/>
      <c r="E24" s="181"/>
      <c r="F24" s="26"/>
      <c r="G24" s="26"/>
      <c r="H24" s="26"/>
      <c r="I24" s="26"/>
      <c r="J24" s="26"/>
      <c r="K24" s="26"/>
      <c r="L24" s="26"/>
      <c r="M24" s="26"/>
      <c r="N24" s="26"/>
      <c r="O24" s="26"/>
      <c r="P24" s="26"/>
      <c r="Q24" s="26"/>
      <c r="R24" s="26"/>
      <c r="S24" s="26"/>
      <c r="T24" s="26"/>
      <c r="U24" s="26"/>
    </row>
    <row r="25" spans="1:21" ht="63" customHeight="1" x14ac:dyDescent="0.25">
      <c r="A25" s="27" t="s">
        <v>61</v>
      </c>
      <c r="B25" s="29" t="s">
        <v>397</v>
      </c>
      <c r="C25" s="204" t="s">
        <v>678</v>
      </c>
      <c r="D25" s="26"/>
      <c r="E25" s="26"/>
      <c r="F25" s="26"/>
      <c r="G25" s="26"/>
      <c r="H25" s="26"/>
      <c r="I25" s="26"/>
      <c r="J25" s="26"/>
      <c r="K25" s="26"/>
      <c r="L25" s="26"/>
      <c r="M25" s="26"/>
      <c r="N25" s="26"/>
      <c r="O25" s="26"/>
      <c r="P25" s="26"/>
      <c r="Q25" s="26"/>
      <c r="R25" s="26"/>
      <c r="S25" s="26"/>
      <c r="T25" s="26"/>
      <c r="U25" s="26"/>
    </row>
    <row r="26" spans="1:21" ht="42.75" customHeight="1" x14ac:dyDescent="0.25">
      <c r="A26" s="27" t="s">
        <v>59</v>
      </c>
      <c r="B26" s="29" t="s">
        <v>217</v>
      </c>
      <c r="C26" s="28" t="s">
        <v>411</v>
      </c>
      <c r="D26" s="26"/>
      <c r="E26" s="26"/>
      <c r="F26" s="26"/>
      <c r="G26" s="26"/>
      <c r="H26" s="26"/>
      <c r="I26" s="26"/>
      <c r="J26" s="26"/>
      <c r="K26" s="26"/>
      <c r="L26" s="26"/>
      <c r="M26" s="26"/>
      <c r="N26" s="26"/>
      <c r="O26" s="26"/>
      <c r="P26" s="26"/>
      <c r="Q26" s="26"/>
      <c r="R26" s="26"/>
      <c r="S26" s="26"/>
      <c r="T26" s="26"/>
      <c r="U26" s="26"/>
    </row>
    <row r="27" spans="1:21" ht="42.75" customHeight="1" x14ac:dyDescent="0.25">
      <c r="A27" s="27" t="s">
        <v>58</v>
      </c>
      <c r="B27" s="29" t="s">
        <v>379</v>
      </c>
      <c r="C27" s="163" t="s">
        <v>410</v>
      </c>
      <c r="D27" s="26"/>
      <c r="E27" s="26"/>
      <c r="F27" s="26"/>
      <c r="G27" s="26"/>
      <c r="H27" s="26"/>
      <c r="I27" s="26"/>
      <c r="J27" s="26"/>
      <c r="K27" s="26"/>
      <c r="L27" s="26"/>
      <c r="M27" s="26"/>
      <c r="N27" s="26"/>
      <c r="O27" s="26"/>
      <c r="P27" s="26"/>
      <c r="Q27" s="26"/>
      <c r="R27" s="26"/>
      <c r="S27" s="26"/>
      <c r="T27" s="26"/>
      <c r="U27" s="26"/>
    </row>
    <row r="28" spans="1:21" ht="42.75" customHeight="1" x14ac:dyDescent="0.25">
      <c r="A28" s="27" t="s">
        <v>56</v>
      </c>
      <c r="B28" s="29" t="s">
        <v>57</v>
      </c>
      <c r="C28" s="28" t="s">
        <v>439</v>
      </c>
      <c r="D28" s="26"/>
      <c r="E28" s="26"/>
      <c r="F28" s="26"/>
      <c r="G28" s="26"/>
      <c r="H28" s="26"/>
      <c r="I28" s="26"/>
      <c r="J28" s="26"/>
      <c r="K28" s="26"/>
      <c r="L28" s="26"/>
      <c r="M28" s="26"/>
      <c r="N28" s="26"/>
      <c r="O28" s="26"/>
      <c r="P28" s="26"/>
      <c r="Q28" s="26"/>
      <c r="R28" s="26"/>
      <c r="S28" s="26"/>
      <c r="T28" s="26"/>
      <c r="U28" s="26"/>
    </row>
    <row r="29" spans="1:21" ht="42.75" customHeight="1" x14ac:dyDescent="0.25">
      <c r="A29" s="27" t="s">
        <v>54</v>
      </c>
      <c r="B29" s="28" t="s">
        <v>55</v>
      </c>
      <c r="C29" s="28" t="s">
        <v>439</v>
      </c>
      <c r="D29" s="26"/>
      <c r="E29" s="26"/>
      <c r="F29" s="26"/>
      <c r="G29" s="26"/>
      <c r="H29" s="26"/>
      <c r="I29" s="26"/>
      <c r="J29" s="26"/>
      <c r="K29" s="26"/>
      <c r="L29" s="26"/>
      <c r="M29" s="26"/>
      <c r="N29" s="26"/>
      <c r="O29" s="26"/>
      <c r="P29" s="26"/>
      <c r="Q29" s="26"/>
      <c r="R29" s="26"/>
      <c r="S29" s="26"/>
      <c r="T29" s="26"/>
      <c r="U29" s="26"/>
    </row>
    <row r="30" spans="1:21" ht="42.75" customHeight="1" x14ac:dyDescent="0.25">
      <c r="A30" s="27" t="s">
        <v>72</v>
      </c>
      <c r="B30" s="28" t="s">
        <v>53</v>
      </c>
      <c r="C30" s="28" t="s">
        <v>681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115" zoomScaleNormal="80" zoomScaleSheetLayoutView="115"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4" t="s">
        <v>10</v>
      </c>
    </row>
    <row r="3" spans="1:28" ht="18.75" x14ac:dyDescent="0.3">
      <c r="Z3" s="14" t="s">
        <v>434</v>
      </c>
    </row>
    <row r="4" spans="1:28" ht="18.75" customHeight="1" x14ac:dyDescent="0.25">
      <c r="A4" s="287" t="s">
        <v>452</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1" t="s">
        <v>9</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140"/>
      <c r="AB6" s="140"/>
    </row>
    <row r="7" spans="1:28"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140"/>
      <c r="AB7" s="140"/>
    </row>
    <row r="8" spans="1:28" x14ac:dyDescent="0.25">
      <c r="A8" s="317" t="s">
        <v>446</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141"/>
      <c r="AB8" s="141"/>
    </row>
    <row r="9" spans="1:28" ht="15.75" x14ac:dyDescent="0.25">
      <c r="A9" s="288" t="s">
        <v>8</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142"/>
      <c r="AB9" s="142"/>
    </row>
    <row r="10" spans="1:2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140"/>
      <c r="AB10" s="140"/>
    </row>
    <row r="11" spans="1:28" ht="15.75" x14ac:dyDescent="0.25">
      <c r="A11" s="306" t="s">
        <v>498</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141"/>
      <c r="AB11" s="141"/>
    </row>
    <row r="12" spans="1:28" ht="15.75" x14ac:dyDescent="0.25">
      <c r="A12" s="288" t="s">
        <v>7</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142"/>
      <c r="AB12" s="142"/>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0"/>
      <c r="AB13" s="10"/>
    </row>
    <row r="14" spans="1:28" ht="15.75" x14ac:dyDescent="0.25">
      <c r="A14" s="292" t="s">
        <v>462</v>
      </c>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141"/>
      <c r="AB14" s="141"/>
    </row>
    <row r="15" spans="1:28" ht="15.75" x14ac:dyDescent="0.25">
      <c r="A15" s="288" t="s">
        <v>6</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142"/>
      <c r="AB15" s="142"/>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48"/>
      <c r="AB16" s="148"/>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48"/>
      <c r="AB17" s="148"/>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48"/>
      <c r="AB18" s="148"/>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48"/>
      <c r="AB19" s="148"/>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49"/>
      <c r="AB20" s="149"/>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49"/>
      <c r="AB21" s="149"/>
    </row>
    <row r="22" spans="1:28" x14ac:dyDescent="0.25">
      <c r="A22" s="320" t="s">
        <v>396</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50"/>
      <c r="AB22" s="150"/>
    </row>
    <row r="23" spans="1:28" ht="32.25" customHeight="1" x14ac:dyDescent="0.25">
      <c r="A23" s="322" t="s">
        <v>256</v>
      </c>
      <c r="B23" s="323"/>
      <c r="C23" s="323"/>
      <c r="D23" s="323"/>
      <c r="E23" s="323"/>
      <c r="F23" s="323"/>
      <c r="G23" s="323"/>
      <c r="H23" s="323"/>
      <c r="I23" s="323"/>
      <c r="J23" s="323"/>
      <c r="K23" s="323"/>
      <c r="L23" s="324"/>
      <c r="M23" s="321" t="s">
        <v>257</v>
      </c>
      <c r="N23" s="321"/>
      <c r="O23" s="321"/>
      <c r="P23" s="321"/>
      <c r="Q23" s="321"/>
      <c r="R23" s="321"/>
      <c r="S23" s="321"/>
      <c r="T23" s="321"/>
      <c r="U23" s="321"/>
      <c r="V23" s="321"/>
      <c r="W23" s="321"/>
      <c r="X23" s="321"/>
      <c r="Y23" s="321"/>
      <c r="Z23" s="321"/>
    </row>
    <row r="24" spans="1:28" ht="151.5" customHeight="1" x14ac:dyDescent="0.25">
      <c r="A24" s="101" t="s">
        <v>220</v>
      </c>
      <c r="B24" s="102" t="s">
        <v>227</v>
      </c>
      <c r="C24" s="101" t="s">
        <v>250</v>
      </c>
      <c r="D24" s="101" t="s">
        <v>221</v>
      </c>
      <c r="E24" s="101" t="s">
        <v>251</v>
      </c>
      <c r="F24" s="101" t="s">
        <v>253</v>
      </c>
      <c r="G24" s="101" t="s">
        <v>252</v>
      </c>
      <c r="H24" s="101" t="s">
        <v>222</v>
      </c>
      <c r="I24" s="101" t="s">
        <v>254</v>
      </c>
      <c r="J24" s="101" t="s">
        <v>228</v>
      </c>
      <c r="K24" s="102" t="s">
        <v>226</v>
      </c>
      <c r="L24" s="102" t="s">
        <v>223</v>
      </c>
      <c r="M24" s="103" t="s">
        <v>234</v>
      </c>
      <c r="N24" s="102" t="s">
        <v>404</v>
      </c>
      <c r="O24" s="101" t="s">
        <v>232</v>
      </c>
      <c r="P24" s="101" t="s">
        <v>233</v>
      </c>
      <c r="Q24" s="101" t="s">
        <v>231</v>
      </c>
      <c r="R24" s="101" t="s">
        <v>222</v>
      </c>
      <c r="S24" s="101" t="s">
        <v>230</v>
      </c>
      <c r="T24" s="101" t="s">
        <v>229</v>
      </c>
      <c r="U24" s="101" t="s">
        <v>249</v>
      </c>
      <c r="V24" s="101" t="s">
        <v>231</v>
      </c>
      <c r="W24" s="112" t="s">
        <v>225</v>
      </c>
      <c r="X24" s="112" t="s">
        <v>236</v>
      </c>
      <c r="Y24" s="112" t="s">
        <v>237</v>
      </c>
      <c r="Z24" s="114" t="s">
        <v>235</v>
      </c>
    </row>
    <row r="25" spans="1:28" ht="16.5" customHeight="1" x14ac:dyDescent="0.25">
      <c r="A25" s="101">
        <v>1</v>
      </c>
      <c r="B25" s="102">
        <v>2</v>
      </c>
      <c r="C25" s="101">
        <v>3</v>
      </c>
      <c r="D25" s="102">
        <v>4</v>
      </c>
      <c r="E25" s="101">
        <v>5</v>
      </c>
      <c r="F25" s="102">
        <v>6</v>
      </c>
      <c r="G25" s="101">
        <v>7</v>
      </c>
      <c r="H25" s="102">
        <v>8</v>
      </c>
      <c r="I25" s="101">
        <v>9</v>
      </c>
      <c r="J25" s="102">
        <v>10</v>
      </c>
      <c r="K25" s="151">
        <v>11</v>
      </c>
      <c r="L25" s="102">
        <v>12</v>
      </c>
      <c r="M25" s="151">
        <v>13</v>
      </c>
      <c r="N25" s="102">
        <v>14</v>
      </c>
      <c r="O25" s="151">
        <v>15</v>
      </c>
      <c r="P25" s="102">
        <v>16</v>
      </c>
      <c r="Q25" s="151">
        <v>17</v>
      </c>
      <c r="R25" s="102">
        <v>18</v>
      </c>
      <c r="S25" s="151">
        <v>19</v>
      </c>
      <c r="T25" s="102">
        <v>20</v>
      </c>
      <c r="U25" s="151">
        <v>21</v>
      </c>
      <c r="V25" s="102">
        <v>22</v>
      </c>
      <c r="W25" s="151">
        <v>23</v>
      </c>
      <c r="X25" s="102">
        <v>24</v>
      </c>
      <c r="Y25" s="151">
        <v>25</v>
      </c>
      <c r="Z25" s="102">
        <v>26</v>
      </c>
    </row>
    <row r="26" spans="1:28" ht="45.75" customHeight="1" x14ac:dyDescent="0.25">
      <c r="A26" s="99" t="s">
        <v>424</v>
      </c>
      <c r="B26" s="99" t="s">
        <v>424</v>
      </c>
      <c r="C26" s="99" t="s">
        <v>424</v>
      </c>
      <c r="D26" s="99" t="s">
        <v>424</v>
      </c>
      <c r="E26" s="99" t="s">
        <v>424</v>
      </c>
      <c r="F26" s="99" t="s">
        <v>424</v>
      </c>
      <c r="G26" s="99" t="s">
        <v>424</v>
      </c>
      <c r="H26" s="99" t="s">
        <v>424</v>
      </c>
      <c r="I26" s="99" t="s">
        <v>424</v>
      </c>
      <c r="J26" s="99" t="s">
        <v>424</v>
      </c>
      <c r="K26" s="99" t="s">
        <v>424</v>
      </c>
      <c r="L26" s="99" t="s">
        <v>424</v>
      </c>
      <c r="M26" s="99" t="s">
        <v>424</v>
      </c>
      <c r="N26" s="99" t="s">
        <v>424</v>
      </c>
      <c r="O26" s="99" t="s">
        <v>424</v>
      </c>
      <c r="P26" s="99" t="s">
        <v>424</v>
      </c>
      <c r="Q26" s="99" t="s">
        <v>424</v>
      </c>
      <c r="R26" s="99" t="s">
        <v>424</v>
      </c>
      <c r="S26" s="99" t="s">
        <v>424</v>
      </c>
      <c r="T26" s="99" t="s">
        <v>424</v>
      </c>
      <c r="U26" s="99" t="s">
        <v>424</v>
      </c>
      <c r="V26" s="99" t="s">
        <v>424</v>
      </c>
      <c r="W26" s="99" t="s">
        <v>424</v>
      </c>
      <c r="X26" s="99" t="s">
        <v>424</v>
      </c>
      <c r="Y26" s="99" t="s">
        <v>424</v>
      </c>
      <c r="Z26" s="99" t="s">
        <v>424</v>
      </c>
    </row>
    <row r="30" spans="1:28" x14ac:dyDescent="0.25">
      <c r="A30" s="11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2" t="s">
        <v>68</v>
      </c>
    </row>
    <row r="2" spans="1:28" s="11" customFormat="1" ht="18.75" customHeight="1" x14ac:dyDescent="0.3">
      <c r="A2" s="17"/>
      <c r="B2" s="17"/>
      <c r="O2" s="14" t="s">
        <v>10</v>
      </c>
    </row>
    <row r="3" spans="1:28" s="11" customFormat="1" ht="18.75" x14ac:dyDescent="0.3">
      <c r="A3" s="16"/>
      <c r="B3" s="16"/>
      <c r="O3" s="14" t="s">
        <v>434</v>
      </c>
    </row>
    <row r="4" spans="1:28" s="11" customFormat="1" ht="18.75" x14ac:dyDescent="0.3">
      <c r="A4" s="16"/>
      <c r="B4" s="16"/>
      <c r="L4" s="14"/>
    </row>
    <row r="5" spans="1:28" s="11" customFormat="1" ht="15.75" x14ac:dyDescent="0.2">
      <c r="A5" s="287" t="s">
        <v>453</v>
      </c>
      <c r="B5" s="287"/>
      <c r="C5" s="287"/>
      <c r="D5" s="287"/>
      <c r="E5" s="287"/>
      <c r="F5" s="287"/>
      <c r="G5" s="287"/>
      <c r="H5" s="287"/>
      <c r="I5" s="287"/>
      <c r="J5" s="287"/>
      <c r="K5" s="287"/>
      <c r="L5" s="287"/>
      <c r="M5" s="287"/>
      <c r="N5" s="287"/>
      <c r="O5" s="287"/>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91" t="s">
        <v>9</v>
      </c>
      <c r="B7" s="291"/>
      <c r="C7" s="291"/>
      <c r="D7" s="291"/>
      <c r="E7" s="291"/>
      <c r="F7" s="291"/>
      <c r="G7" s="291"/>
      <c r="H7" s="291"/>
      <c r="I7" s="291"/>
      <c r="J7" s="291"/>
      <c r="K7" s="291"/>
      <c r="L7" s="291"/>
      <c r="M7" s="291"/>
      <c r="N7" s="291"/>
      <c r="O7" s="291"/>
      <c r="P7" s="12"/>
      <c r="Q7" s="12"/>
      <c r="R7" s="12"/>
      <c r="S7" s="12"/>
      <c r="T7" s="12"/>
      <c r="U7" s="12"/>
      <c r="V7" s="12"/>
      <c r="W7" s="12"/>
      <c r="X7" s="12"/>
      <c r="Y7" s="12"/>
      <c r="Z7" s="12"/>
    </row>
    <row r="8" spans="1:28" s="11" customFormat="1" ht="18.75" x14ac:dyDescent="0.2">
      <c r="A8" s="291"/>
      <c r="B8" s="291"/>
      <c r="C8" s="291"/>
      <c r="D8" s="291"/>
      <c r="E8" s="291"/>
      <c r="F8" s="291"/>
      <c r="G8" s="291"/>
      <c r="H8" s="291"/>
      <c r="I8" s="291"/>
      <c r="J8" s="291"/>
      <c r="K8" s="291"/>
      <c r="L8" s="291"/>
      <c r="M8" s="291"/>
      <c r="N8" s="291"/>
      <c r="O8" s="291"/>
      <c r="P8" s="12"/>
      <c r="Q8" s="12"/>
      <c r="R8" s="12"/>
      <c r="S8" s="12"/>
      <c r="T8" s="12"/>
      <c r="U8" s="12"/>
      <c r="V8" s="12"/>
      <c r="W8" s="12"/>
      <c r="X8" s="12"/>
      <c r="Y8" s="12"/>
      <c r="Z8" s="12"/>
    </row>
    <row r="9" spans="1:28" s="11" customFormat="1" ht="18.75" x14ac:dyDescent="0.2">
      <c r="A9" s="292" t="s">
        <v>446</v>
      </c>
      <c r="B9" s="292"/>
      <c r="C9" s="292"/>
      <c r="D9" s="292"/>
      <c r="E9" s="292"/>
      <c r="F9" s="292"/>
      <c r="G9" s="292"/>
      <c r="H9" s="292"/>
      <c r="I9" s="292"/>
      <c r="J9" s="292"/>
      <c r="K9" s="292"/>
      <c r="L9" s="292"/>
      <c r="M9" s="292"/>
      <c r="N9" s="292"/>
      <c r="O9" s="292"/>
      <c r="P9" s="12"/>
      <c r="Q9" s="12"/>
      <c r="R9" s="12"/>
      <c r="S9" s="12"/>
      <c r="T9" s="12"/>
      <c r="U9" s="12"/>
      <c r="V9" s="12"/>
      <c r="W9" s="12"/>
      <c r="X9" s="12"/>
      <c r="Y9" s="12"/>
      <c r="Z9" s="12"/>
    </row>
    <row r="10" spans="1:28" s="11" customFormat="1" ht="18.75" x14ac:dyDescent="0.2">
      <c r="A10" s="288" t="s">
        <v>8</v>
      </c>
      <c r="B10" s="288"/>
      <c r="C10" s="288"/>
      <c r="D10" s="288"/>
      <c r="E10" s="288"/>
      <c r="F10" s="288"/>
      <c r="G10" s="288"/>
      <c r="H10" s="288"/>
      <c r="I10" s="288"/>
      <c r="J10" s="288"/>
      <c r="K10" s="288"/>
      <c r="L10" s="288"/>
      <c r="M10" s="288"/>
      <c r="N10" s="288"/>
      <c r="O10" s="288"/>
      <c r="P10" s="12"/>
      <c r="Q10" s="12"/>
      <c r="R10" s="12"/>
      <c r="S10" s="12"/>
      <c r="T10" s="12"/>
      <c r="U10" s="12"/>
      <c r="V10" s="12"/>
      <c r="W10" s="12"/>
      <c r="X10" s="12"/>
      <c r="Y10" s="12"/>
      <c r="Z10" s="12"/>
    </row>
    <row r="11" spans="1:28" s="11" customFormat="1" ht="18.75" x14ac:dyDescent="0.2">
      <c r="A11" s="291"/>
      <c r="B11" s="291"/>
      <c r="C11" s="291"/>
      <c r="D11" s="291"/>
      <c r="E11" s="291"/>
      <c r="F11" s="291"/>
      <c r="G11" s="291"/>
      <c r="H11" s="291"/>
      <c r="I11" s="291"/>
      <c r="J11" s="291"/>
      <c r="K11" s="291"/>
      <c r="L11" s="291"/>
      <c r="M11" s="291"/>
      <c r="N11" s="291"/>
      <c r="O11" s="291"/>
      <c r="P11" s="12"/>
      <c r="Q11" s="12"/>
      <c r="R11" s="12"/>
      <c r="S11" s="12"/>
      <c r="T11" s="12"/>
      <c r="U11" s="12"/>
      <c r="V11" s="12"/>
      <c r="W11" s="12"/>
      <c r="X11" s="12"/>
      <c r="Y11" s="12"/>
      <c r="Z11" s="12"/>
    </row>
    <row r="12" spans="1:28" s="11" customFormat="1" ht="18.75" x14ac:dyDescent="0.2">
      <c r="A12" s="327" t="s">
        <v>498</v>
      </c>
      <c r="B12" s="317"/>
      <c r="C12" s="317"/>
      <c r="D12" s="317"/>
      <c r="E12" s="317"/>
      <c r="F12" s="317"/>
      <c r="G12" s="317"/>
      <c r="H12" s="317"/>
      <c r="I12" s="317"/>
      <c r="J12" s="317"/>
      <c r="K12" s="317"/>
      <c r="L12" s="317"/>
      <c r="M12" s="317"/>
      <c r="N12" s="317"/>
      <c r="O12" s="317"/>
      <c r="P12" s="12"/>
      <c r="Q12" s="12"/>
      <c r="R12" s="12"/>
      <c r="S12" s="12"/>
      <c r="T12" s="12"/>
      <c r="U12" s="12"/>
      <c r="V12" s="12"/>
      <c r="W12" s="12"/>
      <c r="X12" s="12"/>
      <c r="Y12" s="12"/>
      <c r="Z12" s="12"/>
    </row>
    <row r="13" spans="1:28" s="11" customFormat="1" ht="18.75" x14ac:dyDescent="0.2">
      <c r="A13" s="288" t="s">
        <v>7</v>
      </c>
      <c r="B13" s="288"/>
      <c r="C13" s="288"/>
      <c r="D13" s="288"/>
      <c r="E13" s="288"/>
      <c r="F13" s="288"/>
      <c r="G13" s="288"/>
      <c r="H13" s="288"/>
      <c r="I13" s="288"/>
      <c r="J13" s="288"/>
      <c r="K13" s="288"/>
      <c r="L13" s="288"/>
      <c r="M13" s="288"/>
      <c r="N13" s="288"/>
      <c r="O13" s="288"/>
      <c r="P13" s="12"/>
      <c r="Q13" s="12"/>
      <c r="R13" s="12"/>
      <c r="S13" s="12"/>
      <c r="T13" s="12"/>
      <c r="U13" s="12"/>
      <c r="V13" s="12"/>
      <c r="W13" s="12"/>
      <c r="X13" s="12"/>
      <c r="Y13" s="12"/>
      <c r="Z13" s="12"/>
    </row>
    <row r="14" spans="1:28" s="8" customFormat="1" ht="15.75" customHeight="1" x14ac:dyDescent="0.2">
      <c r="A14" s="300"/>
      <c r="B14" s="300"/>
      <c r="C14" s="300"/>
      <c r="D14" s="300"/>
      <c r="E14" s="300"/>
      <c r="F14" s="300"/>
      <c r="G14" s="300"/>
      <c r="H14" s="300"/>
      <c r="I14" s="300"/>
      <c r="J14" s="300"/>
      <c r="K14" s="300"/>
      <c r="L14" s="300"/>
      <c r="M14" s="300"/>
      <c r="N14" s="300"/>
      <c r="O14" s="300"/>
      <c r="P14" s="9"/>
      <c r="Q14" s="9"/>
      <c r="R14" s="9"/>
      <c r="S14" s="9"/>
      <c r="T14" s="9"/>
      <c r="U14" s="9"/>
      <c r="V14" s="9"/>
      <c r="W14" s="9"/>
      <c r="X14" s="9"/>
      <c r="Y14" s="9"/>
      <c r="Z14" s="9"/>
    </row>
    <row r="15" spans="1:28" s="2" customFormat="1" ht="18.75" x14ac:dyDescent="0.2">
      <c r="A15" s="290" t="s">
        <v>458</v>
      </c>
      <c r="B15" s="290"/>
      <c r="C15" s="290"/>
      <c r="D15" s="325"/>
      <c r="E15" s="290"/>
      <c r="F15" s="290"/>
      <c r="G15" s="290"/>
      <c r="H15" s="290"/>
      <c r="I15" s="290"/>
      <c r="J15" s="290"/>
      <c r="K15" s="290"/>
      <c r="L15" s="290"/>
      <c r="M15" s="290"/>
      <c r="N15" s="290"/>
      <c r="O15" s="290"/>
      <c r="P15" s="7"/>
      <c r="Q15" s="7"/>
      <c r="R15" s="7"/>
      <c r="S15" s="7"/>
      <c r="T15" s="7"/>
      <c r="U15" s="7"/>
      <c r="V15" s="7"/>
      <c r="W15" s="7"/>
      <c r="X15" s="7"/>
      <c r="Y15" s="7"/>
      <c r="Z15" s="7"/>
    </row>
    <row r="16" spans="1:28" s="2" customFormat="1" ht="15" customHeight="1" x14ac:dyDescent="0.2">
      <c r="A16" s="288" t="s">
        <v>6</v>
      </c>
      <c r="B16" s="288"/>
      <c r="C16" s="288"/>
      <c r="D16" s="288"/>
      <c r="E16" s="288"/>
      <c r="F16" s="288"/>
      <c r="G16" s="288"/>
      <c r="H16" s="288"/>
      <c r="I16" s="288"/>
      <c r="J16" s="288"/>
      <c r="K16" s="288"/>
      <c r="L16" s="288"/>
      <c r="M16" s="288"/>
      <c r="N16" s="288"/>
      <c r="O16" s="288"/>
      <c r="P16" s="5"/>
      <c r="Q16" s="5"/>
      <c r="R16" s="5"/>
      <c r="S16" s="5"/>
      <c r="T16" s="5"/>
      <c r="U16" s="5"/>
      <c r="V16" s="5"/>
      <c r="W16" s="5"/>
      <c r="X16" s="5"/>
      <c r="Y16" s="5"/>
      <c r="Z16" s="5"/>
    </row>
    <row r="17" spans="1:26" s="2" customFormat="1" ht="15" customHeight="1" x14ac:dyDescent="0.2">
      <c r="A17" s="296"/>
      <c r="B17" s="296"/>
      <c r="C17" s="296"/>
      <c r="D17" s="296"/>
      <c r="E17" s="296"/>
      <c r="F17" s="296"/>
      <c r="G17" s="296"/>
      <c r="H17" s="296"/>
      <c r="I17" s="296"/>
      <c r="J17" s="296"/>
      <c r="K17" s="296"/>
      <c r="L17" s="296"/>
      <c r="M17" s="296"/>
      <c r="N17" s="296"/>
      <c r="O17" s="296"/>
      <c r="P17" s="3"/>
      <c r="Q17" s="3"/>
      <c r="R17" s="3"/>
      <c r="S17" s="3"/>
      <c r="T17" s="3"/>
      <c r="U17" s="3"/>
      <c r="V17" s="3"/>
      <c r="W17" s="3"/>
    </row>
    <row r="18" spans="1:26" s="2" customFormat="1" ht="91.5" customHeight="1" x14ac:dyDescent="0.2">
      <c r="A18" s="326" t="s">
        <v>375</v>
      </c>
      <c r="B18" s="326"/>
      <c r="C18" s="326"/>
      <c r="D18" s="326"/>
      <c r="E18" s="326"/>
      <c r="F18" s="326"/>
      <c r="G18" s="326"/>
      <c r="H18" s="326"/>
      <c r="I18" s="326"/>
      <c r="J18" s="326"/>
      <c r="K18" s="326"/>
      <c r="L18" s="326"/>
      <c r="M18" s="326"/>
      <c r="N18" s="326"/>
      <c r="O18" s="326"/>
      <c r="P18" s="6"/>
      <c r="Q18" s="6"/>
      <c r="R18" s="6"/>
      <c r="S18" s="6"/>
      <c r="T18" s="6"/>
      <c r="U18" s="6"/>
      <c r="V18" s="6"/>
      <c r="W18" s="6"/>
      <c r="X18" s="6"/>
      <c r="Y18" s="6"/>
      <c r="Z18" s="6"/>
    </row>
    <row r="19" spans="1:26" s="2" customFormat="1" ht="78" customHeight="1" x14ac:dyDescent="0.2">
      <c r="A19" s="298" t="s">
        <v>5</v>
      </c>
      <c r="B19" s="298" t="s">
        <v>87</v>
      </c>
      <c r="C19" s="298" t="s">
        <v>86</v>
      </c>
      <c r="D19" s="298" t="s">
        <v>75</v>
      </c>
      <c r="E19" s="328" t="s">
        <v>85</v>
      </c>
      <c r="F19" s="329"/>
      <c r="G19" s="329"/>
      <c r="H19" s="329"/>
      <c r="I19" s="330"/>
      <c r="J19" s="298" t="s">
        <v>84</v>
      </c>
      <c r="K19" s="298"/>
      <c r="L19" s="298"/>
      <c r="M19" s="298"/>
      <c r="N19" s="298"/>
      <c r="O19" s="298"/>
      <c r="P19" s="3"/>
      <c r="Q19" s="3"/>
      <c r="R19" s="3"/>
      <c r="S19" s="3"/>
      <c r="T19" s="3"/>
      <c r="U19" s="3"/>
      <c r="V19" s="3"/>
      <c r="W19" s="3"/>
    </row>
    <row r="20" spans="1:26" s="2" customFormat="1" ht="51" customHeight="1" x14ac:dyDescent="0.2">
      <c r="A20" s="298"/>
      <c r="B20" s="298"/>
      <c r="C20" s="298"/>
      <c r="D20" s="298"/>
      <c r="E20" s="45" t="s">
        <v>83</v>
      </c>
      <c r="F20" s="45" t="s">
        <v>82</v>
      </c>
      <c r="G20" s="45" t="s">
        <v>81</v>
      </c>
      <c r="H20" s="45" t="s">
        <v>80</v>
      </c>
      <c r="I20" s="45" t="s">
        <v>79</v>
      </c>
      <c r="J20" s="45" t="s">
        <v>78</v>
      </c>
      <c r="K20" s="45" t="s">
        <v>4</v>
      </c>
      <c r="L20" s="53" t="s">
        <v>3</v>
      </c>
      <c r="M20" s="52" t="s">
        <v>218</v>
      </c>
      <c r="N20" s="52" t="s">
        <v>77</v>
      </c>
      <c r="O20" s="52" t="s">
        <v>76</v>
      </c>
      <c r="P20" s="31"/>
      <c r="Q20" s="31"/>
      <c r="R20" s="31"/>
      <c r="S20" s="31"/>
      <c r="T20" s="31"/>
      <c r="U20" s="31"/>
      <c r="V20" s="31"/>
      <c r="W20" s="31"/>
      <c r="X20" s="30"/>
      <c r="Y20" s="30"/>
      <c r="Z20" s="30"/>
    </row>
    <row r="21" spans="1:26" s="2"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2" customFormat="1" ht="33" customHeight="1" x14ac:dyDescent="0.2">
      <c r="A22" s="49" t="s">
        <v>65</v>
      </c>
      <c r="B22" s="51" t="s">
        <v>440</v>
      </c>
      <c r="C22" s="33" t="s">
        <v>421</v>
      </c>
      <c r="D22" s="33"/>
      <c r="E22" s="33"/>
      <c r="F22" s="33"/>
      <c r="G22" s="33"/>
      <c r="H22" s="33"/>
      <c r="I22" s="33"/>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20">
    <mergeCell ref="A5:O5"/>
    <mergeCell ref="J19:O19"/>
    <mergeCell ref="A7:O7"/>
    <mergeCell ref="A8:O8"/>
    <mergeCell ref="A9:O9"/>
    <mergeCell ref="A10:O10"/>
    <mergeCell ref="A11:O11"/>
    <mergeCell ref="A14:O14"/>
    <mergeCell ref="A16:O16"/>
    <mergeCell ref="A17:O17"/>
    <mergeCell ref="M15:O15"/>
    <mergeCell ref="B19:B20"/>
    <mergeCell ref="E19:I19"/>
    <mergeCell ref="A19:A20"/>
    <mergeCell ref="C19:C20"/>
    <mergeCell ref="D19:D20"/>
    <mergeCell ref="A15:L15"/>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62"/>
  <sheetViews>
    <sheetView view="pageBreakPreview" topLeftCell="B1" zoomScaleSheetLayoutView="100" workbookViewId="0">
      <selection activeCell="B1" sqref="B1"/>
    </sheetView>
  </sheetViews>
  <sheetFormatPr defaultRowHeight="15" x14ac:dyDescent="0.25"/>
  <cols>
    <col min="1" max="1" width="4.42578125" style="219" customWidth="1"/>
    <col min="2" max="2" width="49" style="218" customWidth="1"/>
    <col min="3" max="3" width="16.42578125" style="219" customWidth="1"/>
    <col min="4" max="4" width="13.28515625" style="219" customWidth="1"/>
    <col min="5" max="5" width="11.5703125" style="219" customWidth="1"/>
    <col min="6" max="6" width="12" style="219" customWidth="1"/>
    <col min="7" max="7" width="10.28515625" style="219" customWidth="1"/>
    <col min="8" max="8" width="9.7109375" style="219" customWidth="1"/>
    <col min="9" max="13" width="9.140625" style="219"/>
    <col min="14" max="14" width="15.5703125" style="219" customWidth="1"/>
    <col min="15" max="16384" width="9.140625" style="219"/>
  </cols>
  <sheetData>
    <row r="1" spans="2:18" s="208" customFormat="1" ht="18.75" customHeight="1" x14ac:dyDescent="0.2">
      <c r="B1" s="207"/>
      <c r="H1" s="209"/>
    </row>
    <row r="2" spans="2:18" s="208" customFormat="1" ht="18.75" customHeight="1" x14ac:dyDescent="0.3">
      <c r="B2" s="207"/>
      <c r="H2" s="210"/>
    </row>
    <row r="3" spans="2:18" s="208" customFormat="1" ht="18.75" x14ac:dyDescent="0.3">
      <c r="B3" s="211"/>
      <c r="H3" s="210"/>
    </row>
    <row r="4" spans="2:18" s="208" customFormat="1" ht="15.75" x14ac:dyDescent="0.2">
      <c r="B4" s="211"/>
    </row>
    <row r="5" spans="2:18" s="208" customFormat="1" ht="18.75" customHeight="1" x14ac:dyDescent="0.2">
      <c r="B5" s="332" t="s">
        <v>466</v>
      </c>
      <c r="C5" s="332"/>
      <c r="D5" s="332"/>
      <c r="E5" s="332"/>
      <c r="F5" s="332"/>
      <c r="G5" s="332"/>
      <c r="H5" s="332"/>
      <c r="I5" s="332"/>
      <c r="J5" s="332"/>
      <c r="K5" s="332"/>
      <c r="L5" s="332"/>
      <c r="M5" s="332"/>
      <c r="N5" s="332"/>
      <c r="O5" s="332"/>
      <c r="P5" s="332"/>
      <c r="Q5" s="212"/>
      <c r="R5" s="212"/>
    </row>
    <row r="6" spans="2:18" s="208" customFormat="1" ht="15.75" x14ac:dyDescent="0.2">
      <c r="B6" s="211"/>
    </row>
    <row r="7" spans="2:18" s="208" customFormat="1" ht="18.75" x14ac:dyDescent="0.2">
      <c r="B7" s="333" t="s">
        <v>9</v>
      </c>
      <c r="C7" s="333"/>
      <c r="D7" s="333"/>
      <c r="E7" s="333"/>
      <c r="F7" s="333"/>
      <c r="G7" s="333"/>
      <c r="H7" s="333"/>
      <c r="I7" s="333"/>
      <c r="J7" s="333"/>
      <c r="K7" s="333"/>
      <c r="L7" s="333"/>
      <c r="M7" s="333"/>
      <c r="N7" s="333"/>
      <c r="O7" s="333"/>
    </row>
    <row r="8" spans="2:18" s="208" customFormat="1" ht="18.75" x14ac:dyDescent="0.2">
      <c r="B8" s="213"/>
    </row>
    <row r="9" spans="2:18" s="208" customFormat="1" ht="18.75" customHeight="1" x14ac:dyDescent="0.2">
      <c r="B9" s="334" t="str">
        <f>'[3]2. Паспорт  ТП'!A8</f>
        <v>ГУП "РЭС"</v>
      </c>
      <c r="C9" s="334"/>
      <c r="D9" s="334"/>
      <c r="E9" s="334"/>
      <c r="F9" s="334"/>
      <c r="G9" s="334"/>
      <c r="H9" s="334"/>
      <c r="I9" s="334"/>
      <c r="J9" s="334"/>
      <c r="K9" s="334"/>
      <c r="L9" s="334"/>
      <c r="M9" s="334"/>
      <c r="N9" s="334"/>
      <c r="O9" s="334"/>
      <c r="P9" s="334"/>
    </row>
    <row r="10" spans="2:18" s="208" customFormat="1" ht="18.75" customHeight="1" x14ac:dyDescent="0.2">
      <c r="B10" s="331" t="s">
        <v>8</v>
      </c>
      <c r="C10" s="331"/>
      <c r="D10" s="331"/>
      <c r="E10" s="331"/>
      <c r="F10" s="331"/>
      <c r="G10" s="331"/>
      <c r="H10" s="331"/>
      <c r="I10" s="331"/>
      <c r="J10" s="331"/>
      <c r="K10" s="331"/>
      <c r="L10" s="331"/>
      <c r="M10" s="331"/>
      <c r="N10" s="331"/>
      <c r="O10" s="331"/>
    </row>
    <row r="11" spans="2:18" s="208" customFormat="1" ht="18.75" x14ac:dyDescent="0.2">
      <c r="B11" s="213"/>
    </row>
    <row r="12" spans="2:18" s="208" customFormat="1" ht="18.75" customHeight="1" x14ac:dyDescent="0.2">
      <c r="B12" s="333" t="s">
        <v>498</v>
      </c>
      <c r="C12" s="333"/>
      <c r="D12" s="333"/>
      <c r="E12" s="333"/>
      <c r="F12" s="333"/>
      <c r="G12" s="333"/>
      <c r="H12" s="333"/>
      <c r="I12" s="333"/>
      <c r="J12" s="333"/>
      <c r="K12" s="333"/>
      <c r="L12" s="333"/>
      <c r="M12" s="333"/>
      <c r="N12" s="333"/>
      <c r="O12" s="333"/>
      <c r="P12" s="333"/>
    </row>
    <row r="13" spans="2:18" s="208" customFormat="1" ht="18.75" customHeight="1" x14ac:dyDescent="0.2">
      <c r="B13" s="331" t="s">
        <v>7</v>
      </c>
      <c r="C13" s="331"/>
      <c r="D13" s="331"/>
      <c r="E13" s="331"/>
      <c r="F13" s="331"/>
      <c r="G13" s="331"/>
      <c r="H13" s="331"/>
      <c r="I13" s="331"/>
      <c r="J13" s="331"/>
      <c r="K13" s="331"/>
      <c r="L13" s="331"/>
      <c r="M13" s="331"/>
      <c r="N13" s="331"/>
      <c r="O13" s="331"/>
      <c r="P13" s="331"/>
    </row>
    <row r="14" spans="2:18" s="215" customFormat="1" ht="15.75" customHeight="1" x14ac:dyDescent="0.2">
      <c r="B14" s="214"/>
    </row>
    <row r="15" spans="2:18" s="216" customFormat="1" ht="51" customHeight="1" x14ac:dyDescent="0.2">
      <c r="B15" s="337" t="s">
        <v>442</v>
      </c>
      <c r="C15" s="337"/>
      <c r="D15" s="337"/>
      <c r="E15" s="337"/>
      <c r="F15" s="337"/>
      <c r="G15" s="337"/>
      <c r="H15" s="337"/>
      <c r="I15" s="337"/>
      <c r="J15" s="337"/>
      <c r="K15" s="337"/>
      <c r="L15" s="337"/>
      <c r="M15" s="337"/>
      <c r="N15" s="337"/>
      <c r="O15" s="337"/>
    </row>
    <row r="16" spans="2:18" s="216" customFormat="1" ht="15" customHeight="1" x14ac:dyDescent="0.2">
      <c r="B16" s="331" t="s">
        <v>6</v>
      </c>
      <c r="C16" s="331"/>
      <c r="D16" s="331"/>
      <c r="E16" s="331"/>
      <c r="F16" s="331"/>
      <c r="G16" s="331"/>
      <c r="H16" s="331"/>
      <c r="I16" s="331"/>
      <c r="J16" s="331"/>
      <c r="K16" s="331"/>
      <c r="L16" s="331"/>
      <c r="M16" s="331"/>
      <c r="N16" s="331"/>
      <c r="O16" s="331"/>
    </row>
    <row r="17" spans="2:17" s="216" customFormat="1" ht="15" customHeight="1" x14ac:dyDescent="0.2">
      <c r="B17" s="217"/>
    </row>
    <row r="18" spans="2:17" s="216" customFormat="1" ht="15" customHeight="1" x14ac:dyDescent="0.2">
      <c r="B18" s="334" t="s">
        <v>467</v>
      </c>
      <c r="C18" s="334"/>
      <c r="D18" s="334"/>
      <c r="E18" s="334"/>
      <c r="F18" s="334"/>
      <c r="G18" s="334"/>
      <c r="H18" s="334"/>
      <c r="I18" s="334"/>
      <c r="J18" s="334"/>
      <c r="K18" s="334"/>
      <c r="L18" s="334"/>
      <c r="M18" s="334"/>
      <c r="N18" s="334"/>
      <c r="O18" s="334"/>
    </row>
    <row r="19" spans="2:17" ht="18.75" x14ac:dyDescent="0.25">
      <c r="E19" s="220"/>
      <c r="F19" s="220"/>
      <c r="G19" s="220"/>
      <c r="H19" s="209"/>
    </row>
    <row r="20" spans="2:17" ht="15.75" x14ac:dyDescent="0.25">
      <c r="B20" s="221"/>
      <c r="C20" s="222"/>
      <c r="D20" s="223"/>
      <c r="E20" s="222"/>
      <c r="F20" s="222"/>
      <c r="G20" s="222"/>
      <c r="H20" s="222"/>
      <c r="I20" s="222"/>
    </row>
    <row r="21" spans="2:17" ht="14.25" customHeight="1" x14ac:dyDescent="0.25">
      <c r="B21" s="224" t="s">
        <v>246</v>
      </c>
      <c r="C21" s="225" t="s">
        <v>0</v>
      </c>
      <c r="D21" s="226"/>
      <c r="E21" s="227"/>
      <c r="F21" s="227"/>
      <c r="G21" s="227"/>
      <c r="H21" s="227"/>
      <c r="I21" s="228"/>
    </row>
    <row r="22" spans="2:17" ht="18.75" customHeight="1" x14ac:dyDescent="0.25">
      <c r="B22" s="229" t="s">
        <v>468</v>
      </c>
      <c r="C22" s="230">
        <v>3.544</v>
      </c>
      <c r="D22" s="231"/>
      <c r="E22" s="231"/>
      <c r="F22" s="231"/>
      <c r="G22" s="231"/>
      <c r="H22" s="231"/>
      <c r="I22" s="231"/>
      <c r="J22" s="231"/>
      <c r="K22" s="231"/>
      <c r="L22" s="231"/>
      <c r="M22" s="231"/>
    </row>
    <row r="23" spans="2:17" ht="22.5" customHeight="1" x14ac:dyDescent="0.25">
      <c r="B23" s="229" t="s">
        <v>469</v>
      </c>
      <c r="C23" s="230">
        <f>C22*0.012</f>
        <v>4.2528000000000003E-2</v>
      </c>
      <c r="D23" s="231"/>
      <c r="E23" s="231"/>
      <c r="F23" s="231"/>
      <c r="G23" s="231"/>
      <c r="H23" s="231"/>
      <c r="I23" s="231"/>
      <c r="J23" s="231"/>
      <c r="K23" s="231"/>
      <c r="L23" s="231"/>
      <c r="M23" s="231"/>
      <c r="Q23" s="219" t="s">
        <v>470</v>
      </c>
    </row>
    <row r="24" spans="2:17" ht="17.25" customHeight="1" x14ac:dyDescent="0.25">
      <c r="B24" s="229" t="s">
        <v>471</v>
      </c>
      <c r="C24" s="230">
        <f>C22*0.014</f>
        <v>4.9616E-2</v>
      </c>
      <c r="D24" s="231"/>
      <c r="E24" s="231"/>
      <c r="F24" s="231"/>
      <c r="G24" s="231"/>
      <c r="H24" s="231"/>
      <c r="I24" s="231"/>
      <c r="J24" s="231"/>
      <c r="K24" s="231"/>
      <c r="L24" s="231"/>
      <c r="M24" s="231"/>
      <c r="Q24" s="219" t="s">
        <v>472</v>
      </c>
    </row>
    <row r="25" spans="2:17" ht="17.25" customHeight="1" x14ac:dyDescent="0.25">
      <c r="B25" s="229" t="s">
        <v>245</v>
      </c>
      <c r="C25" s="232">
        <f>VLOOKUP('[2]1. сводные данные'!C$22:E$22,'[2]аналитика эк. эф. (скрытый)'!B$6:L$27,7,0)</f>
        <v>12</v>
      </c>
      <c r="D25" s="231"/>
      <c r="E25" s="231"/>
      <c r="F25" s="231"/>
      <c r="G25" s="231"/>
      <c r="H25" s="231"/>
      <c r="I25" s="231"/>
      <c r="J25" s="231"/>
      <c r="K25" s="231"/>
      <c r="L25" s="231"/>
      <c r="M25" s="231"/>
    </row>
    <row r="26" spans="2:17" ht="17.25" customHeight="1" x14ac:dyDescent="0.25">
      <c r="B26" s="229" t="s">
        <v>473</v>
      </c>
      <c r="C26" s="230">
        <v>0</v>
      </c>
      <c r="D26" s="231"/>
      <c r="E26" s="231"/>
      <c r="F26" s="231"/>
      <c r="G26" s="231"/>
      <c r="H26" s="231"/>
      <c r="I26" s="231"/>
      <c r="J26" s="231"/>
      <c r="K26" s="231"/>
      <c r="L26" s="231"/>
      <c r="M26" s="231"/>
    </row>
    <row r="27" spans="2:17" ht="17.25" customHeight="1" x14ac:dyDescent="0.25">
      <c r="B27" s="229" t="s">
        <v>244</v>
      </c>
      <c r="C27" s="233">
        <v>1</v>
      </c>
      <c r="D27" s="231"/>
      <c r="E27" s="231"/>
      <c r="F27" s="231"/>
      <c r="G27" s="231"/>
      <c r="H27" s="231"/>
      <c r="I27" s="231"/>
      <c r="J27" s="231"/>
      <c r="K27" s="231"/>
      <c r="L27" s="231"/>
      <c r="M27" s="231"/>
    </row>
    <row r="28" spans="2:17" ht="21" customHeight="1" x14ac:dyDescent="0.25">
      <c r="B28" s="229" t="s">
        <v>243</v>
      </c>
      <c r="C28" s="234">
        <v>0.03</v>
      </c>
      <c r="D28" s="235"/>
      <c r="E28" s="231"/>
      <c r="F28" s="231"/>
      <c r="G28" s="231"/>
      <c r="H28" s="231"/>
      <c r="I28" s="231"/>
      <c r="J28" s="231"/>
      <c r="K28" s="231"/>
      <c r="L28" s="231"/>
      <c r="M28" s="231"/>
    </row>
    <row r="29" spans="2:17" s="239" customFormat="1" ht="21" customHeight="1" x14ac:dyDescent="0.25">
      <c r="B29" s="236"/>
      <c r="C29" s="237"/>
      <c r="D29" s="238"/>
      <c r="E29" s="238"/>
      <c r="F29" s="238"/>
      <c r="G29" s="238"/>
      <c r="H29" s="238"/>
      <c r="I29" s="238"/>
      <c r="J29" s="238"/>
      <c r="K29" s="238"/>
      <c r="L29" s="238"/>
      <c r="M29" s="238"/>
    </row>
    <row r="30" spans="2:17" ht="15.75" customHeight="1" x14ac:dyDescent="0.25">
      <c r="B30" s="240" t="s">
        <v>474</v>
      </c>
      <c r="C30" s="241"/>
      <c r="D30" s="241">
        <v>2022</v>
      </c>
      <c r="E30" s="241">
        <v>2023</v>
      </c>
      <c r="F30" s="241">
        <v>2024</v>
      </c>
      <c r="G30" s="241">
        <v>2025</v>
      </c>
      <c r="H30" s="241">
        <v>2026</v>
      </c>
      <c r="I30" s="241">
        <v>2027</v>
      </c>
      <c r="J30" s="241">
        <v>2028</v>
      </c>
      <c r="K30" s="241">
        <v>2029</v>
      </c>
      <c r="L30" s="241">
        <v>2030</v>
      </c>
      <c r="M30" s="241">
        <v>2031</v>
      </c>
    </row>
    <row r="31" spans="2:17" ht="12" customHeight="1" x14ac:dyDescent="0.25">
      <c r="B31" s="229" t="s">
        <v>242</v>
      </c>
      <c r="C31" s="242"/>
      <c r="D31" s="230">
        <v>1</v>
      </c>
      <c r="E31" s="230">
        <v>1.0349999999999999</v>
      </c>
      <c r="F31" s="230">
        <v>1.034</v>
      </c>
      <c r="G31" s="230">
        <v>1.04</v>
      </c>
      <c r="H31" s="230">
        <v>1.04</v>
      </c>
      <c r="I31" s="230">
        <v>1.04</v>
      </c>
      <c r="J31" s="230">
        <v>1.04</v>
      </c>
      <c r="K31" s="230">
        <v>1.04</v>
      </c>
      <c r="L31" s="230">
        <v>1.04</v>
      </c>
      <c r="M31" s="230">
        <v>1.04</v>
      </c>
    </row>
    <row r="32" spans="2:17" ht="12" customHeight="1" x14ac:dyDescent="0.25">
      <c r="B32" s="229" t="s">
        <v>241</v>
      </c>
      <c r="C32" s="242"/>
      <c r="D32" s="230">
        <f>D31</f>
        <v>1</v>
      </c>
      <c r="E32" s="230">
        <f>E31</f>
        <v>1.0349999999999999</v>
      </c>
      <c r="F32" s="230">
        <f>E32*F31</f>
        <v>1.07019</v>
      </c>
      <c r="G32" s="230">
        <f>F32*G31</f>
        <v>1.1129975999999999</v>
      </c>
      <c r="H32" s="230">
        <f t="shared" ref="H32:L32" si="0">G32*H31</f>
        <v>1.1575175039999999</v>
      </c>
      <c r="I32" s="230">
        <f t="shared" si="0"/>
        <v>1.2038182041599998</v>
      </c>
      <c r="J32" s="230">
        <f t="shared" si="0"/>
        <v>1.2519709323263999</v>
      </c>
      <c r="K32" s="230">
        <f t="shared" si="0"/>
        <v>1.302049769619456</v>
      </c>
      <c r="L32" s="230">
        <f t="shared" si="0"/>
        <v>1.3541317604042342</v>
      </c>
      <c r="M32" s="230">
        <f>L32*M31</f>
        <v>1.4082970308204037</v>
      </c>
    </row>
    <row r="33" spans="2:17" ht="10.5" customHeight="1" x14ac:dyDescent="0.25">
      <c r="B33" s="236"/>
      <c r="C33" s="243"/>
      <c r="D33" s="238"/>
      <c r="E33" s="244"/>
      <c r="F33" s="244"/>
      <c r="G33" s="245"/>
    </row>
    <row r="34" spans="2:17" ht="18.75" customHeight="1" x14ac:dyDescent="0.25">
      <c r="B34" s="246" t="s">
        <v>475</v>
      </c>
      <c r="C34" s="247" t="s">
        <v>476</v>
      </c>
      <c r="D34" s="247">
        <f t="shared" ref="D34:M34" si="1">D30</f>
        <v>2022</v>
      </c>
      <c r="E34" s="247">
        <f t="shared" si="1"/>
        <v>2023</v>
      </c>
      <c r="F34" s="241">
        <f t="shared" si="1"/>
        <v>2024</v>
      </c>
      <c r="G34" s="241">
        <f t="shared" si="1"/>
        <v>2025</v>
      </c>
      <c r="H34" s="241">
        <f t="shared" si="1"/>
        <v>2026</v>
      </c>
      <c r="I34" s="241">
        <f t="shared" si="1"/>
        <v>2027</v>
      </c>
      <c r="J34" s="241">
        <f t="shared" si="1"/>
        <v>2028</v>
      </c>
      <c r="K34" s="241">
        <f t="shared" si="1"/>
        <v>2029</v>
      </c>
      <c r="L34" s="241">
        <f t="shared" si="1"/>
        <v>2030</v>
      </c>
      <c r="M34" s="241">
        <f t="shared" si="1"/>
        <v>2031</v>
      </c>
    </row>
    <row r="35" spans="2:17" s="254" customFormat="1" ht="21" customHeight="1" x14ac:dyDescent="0.25">
      <c r="B35" s="248" t="s">
        <v>477</v>
      </c>
      <c r="C35" s="249" t="s">
        <v>478</v>
      </c>
      <c r="D35" s="250">
        <f>C22*0.14</f>
        <v>0.49616000000000005</v>
      </c>
      <c r="E35" s="251">
        <f>$D$35*E32</f>
        <v>0.51352560000000003</v>
      </c>
      <c r="F35" s="251">
        <f>$D$35*F32</f>
        <v>0.53098547039999999</v>
      </c>
      <c r="G35" s="251">
        <f t="shared" ref="G35:M35" si="2">$D$35*G32</f>
        <v>0.55222488921599999</v>
      </c>
      <c r="H35" s="251">
        <f>$D$35*H32</f>
        <v>0.57431388478463996</v>
      </c>
      <c r="I35" s="251">
        <f t="shared" si="2"/>
        <v>0.59728644017602561</v>
      </c>
      <c r="J35" s="251">
        <f t="shared" si="2"/>
        <v>0.62117789778306665</v>
      </c>
      <c r="K35" s="251">
        <f t="shared" si="2"/>
        <v>0.64602501369438936</v>
      </c>
      <c r="L35" s="251">
        <f t="shared" si="2"/>
        <v>0.67186601424216497</v>
      </c>
      <c r="M35" s="251">
        <f t="shared" si="2"/>
        <v>0.69874065481185155</v>
      </c>
      <c r="N35" s="252"/>
      <c r="O35" s="253"/>
      <c r="P35" s="253"/>
    </row>
    <row r="36" spans="2:17" s="256" customFormat="1" ht="18.75" customHeight="1" x14ac:dyDescent="0.25">
      <c r="B36" s="255" t="s">
        <v>479</v>
      </c>
      <c r="C36" s="249" t="s">
        <v>478</v>
      </c>
      <c r="D36" s="250">
        <f>SUM(D37:D39)</f>
        <v>4.2528000000000003E-2</v>
      </c>
      <c r="E36" s="250">
        <f t="shared" ref="E36:M36" si="3">SUM(E37:E39)</f>
        <v>4.4016479999999997E-2</v>
      </c>
      <c r="F36" s="250">
        <f t="shared" si="3"/>
        <v>4.5513040320000003E-2</v>
      </c>
      <c r="G36" s="250">
        <f t="shared" si="3"/>
        <v>4.73335619328E-2</v>
      </c>
      <c r="H36" s="250">
        <f t="shared" si="3"/>
        <v>4.9226904410111995E-2</v>
      </c>
      <c r="I36" s="250">
        <f t="shared" si="3"/>
        <v>5.1195980586516476E-2</v>
      </c>
      <c r="J36" s="250">
        <f t="shared" si="3"/>
        <v>5.3243819809977139E-2</v>
      </c>
      <c r="K36" s="250">
        <f t="shared" si="3"/>
        <v>5.5373572602376228E-2</v>
      </c>
      <c r="L36" s="250">
        <f t="shared" si="3"/>
        <v>5.7588515506471274E-2</v>
      </c>
      <c r="M36" s="250">
        <f t="shared" si="3"/>
        <v>5.9892056126730132E-2</v>
      </c>
    </row>
    <row r="37" spans="2:17" s="256" customFormat="1" ht="18.75" customHeight="1" x14ac:dyDescent="0.25">
      <c r="B37" s="229" t="s">
        <v>480</v>
      </c>
      <c r="C37" s="249" t="s">
        <v>478</v>
      </c>
      <c r="D37" s="230">
        <f>C23</f>
        <v>4.2528000000000003E-2</v>
      </c>
      <c r="E37" s="230">
        <f>$D$37*E32</f>
        <v>4.4016479999999997E-2</v>
      </c>
      <c r="F37" s="230">
        <f t="shared" ref="F37:M37" si="4">$D$37*F32</f>
        <v>4.5513040320000003E-2</v>
      </c>
      <c r="G37" s="230">
        <f t="shared" si="4"/>
        <v>4.73335619328E-2</v>
      </c>
      <c r="H37" s="230">
        <f t="shared" si="4"/>
        <v>4.9226904410111995E-2</v>
      </c>
      <c r="I37" s="230">
        <f t="shared" si="4"/>
        <v>5.1195980586516476E-2</v>
      </c>
      <c r="J37" s="230">
        <f t="shared" si="4"/>
        <v>5.3243819809977139E-2</v>
      </c>
      <c r="K37" s="230">
        <f t="shared" si="4"/>
        <v>5.5373572602376228E-2</v>
      </c>
      <c r="L37" s="230">
        <f t="shared" si="4"/>
        <v>5.7588515506471274E-2</v>
      </c>
      <c r="M37" s="230">
        <f t="shared" si="4"/>
        <v>5.9892056126730132E-2</v>
      </c>
    </row>
    <row r="38" spans="2:17" ht="18.75" customHeight="1" x14ac:dyDescent="0.25">
      <c r="B38" s="229" t="s">
        <v>481</v>
      </c>
      <c r="C38" s="249" t="s">
        <v>478</v>
      </c>
      <c r="D38" s="230">
        <v>0</v>
      </c>
      <c r="E38" s="230">
        <f>$D$38*E32</f>
        <v>0</v>
      </c>
      <c r="F38" s="230">
        <f t="shared" ref="F38:M38" si="5">$D$38*F32</f>
        <v>0</v>
      </c>
      <c r="G38" s="230">
        <f t="shared" si="5"/>
        <v>0</v>
      </c>
      <c r="H38" s="230">
        <f t="shared" si="5"/>
        <v>0</v>
      </c>
      <c r="I38" s="230">
        <f t="shared" si="5"/>
        <v>0</v>
      </c>
      <c r="J38" s="230">
        <f t="shared" si="5"/>
        <v>0</v>
      </c>
      <c r="K38" s="230">
        <f t="shared" si="5"/>
        <v>0</v>
      </c>
      <c r="L38" s="230">
        <f t="shared" si="5"/>
        <v>0</v>
      </c>
      <c r="M38" s="230">
        <f t="shared" si="5"/>
        <v>0</v>
      </c>
      <c r="Q38" s="219" t="s">
        <v>482</v>
      </c>
    </row>
    <row r="39" spans="2:17" ht="15.75" customHeight="1" x14ac:dyDescent="0.25">
      <c r="B39" s="229" t="s">
        <v>483</v>
      </c>
      <c r="C39" s="249" t="s">
        <v>478</v>
      </c>
      <c r="D39" s="230">
        <f>C26</f>
        <v>0</v>
      </c>
      <c r="E39" s="230">
        <f>D39*E32</f>
        <v>0</v>
      </c>
      <c r="F39" s="230">
        <f t="shared" ref="F39:M39" si="6">E39*F32</f>
        <v>0</v>
      </c>
      <c r="G39" s="230">
        <f t="shared" si="6"/>
        <v>0</v>
      </c>
      <c r="H39" s="230">
        <f t="shared" si="6"/>
        <v>0</v>
      </c>
      <c r="I39" s="230">
        <f t="shared" si="6"/>
        <v>0</v>
      </c>
      <c r="J39" s="230">
        <f t="shared" si="6"/>
        <v>0</v>
      </c>
      <c r="K39" s="230">
        <f t="shared" si="6"/>
        <v>0</v>
      </c>
      <c r="L39" s="230">
        <f t="shared" si="6"/>
        <v>0</v>
      </c>
      <c r="M39" s="230">
        <f t="shared" si="6"/>
        <v>0</v>
      </c>
    </row>
    <row r="40" spans="2:17" ht="27.75" customHeight="1" x14ac:dyDescent="0.25">
      <c r="B40" s="257" t="s">
        <v>240</v>
      </c>
      <c r="C40" s="249" t="s">
        <v>478</v>
      </c>
      <c r="D40" s="258">
        <f>D35-D36</f>
        <v>0.45363200000000004</v>
      </c>
      <c r="E40" s="250">
        <f t="shared" ref="E40:M40" si="7">E35-E36</f>
        <v>0.46950912</v>
      </c>
      <c r="F40" s="250">
        <f t="shared" si="7"/>
        <v>0.48547243007999996</v>
      </c>
      <c r="G40" s="250">
        <f t="shared" si="7"/>
        <v>0.50489132728319996</v>
      </c>
      <c r="H40" s="250">
        <f t="shared" si="7"/>
        <v>0.52508698037452795</v>
      </c>
      <c r="I40" s="250">
        <f t="shared" si="7"/>
        <v>0.54609045958950908</v>
      </c>
      <c r="J40" s="250">
        <f t="shared" si="7"/>
        <v>0.56793407797308948</v>
      </c>
      <c r="K40" s="250">
        <f t="shared" si="7"/>
        <v>0.59065144109201317</v>
      </c>
      <c r="L40" s="250">
        <f t="shared" si="7"/>
        <v>0.61427749873569371</v>
      </c>
      <c r="M40" s="250">
        <f t="shared" si="7"/>
        <v>0.63884859868512145</v>
      </c>
    </row>
    <row r="41" spans="2:17" ht="20.25" customHeight="1" x14ac:dyDescent="0.25">
      <c r="B41" s="259"/>
      <c r="C41" s="260"/>
      <c r="D41" s="261"/>
      <c r="E41" s="262"/>
      <c r="F41" s="262"/>
      <c r="G41" s="263"/>
    </row>
    <row r="42" spans="2:17" ht="15" customHeight="1" x14ac:dyDescent="0.25">
      <c r="B42" s="338" t="s">
        <v>484</v>
      </c>
      <c r="C42" s="340" t="s">
        <v>476</v>
      </c>
      <c r="D42" s="342" t="s">
        <v>485</v>
      </c>
      <c r="E42" s="342"/>
      <c r="F42" s="342"/>
      <c r="G42" s="342"/>
      <c r="H42" s="342"/>
      <c r="I42" s="342"/>
      <c r="J42" s="342"/>
      <c r="K42" s="342"/>
      <c r="L42" s="342"/>
      <c r="M42" s="342"/>
    </row>
    <row r="43" spans="2:17" ht="15" customHeight="1" x14ac:dyDescent="0.25">
      <c r="B43" s="339"/>
      <c r="C43" s="341"/>
      <c r="D43" s="241">
        <v>1</v>
      </c>
      <c r="E43" s="241">
        <v>2</v>
      </c>
      <c r="F43" s="241">
        <v>3</v>
      </c>
      <c r="G43" s="241">
        <v>4</v>
      </c>
      <c r="H43" s="241">
        <v>5</v>
      </c>
      <c r="I43" s="241">
        <v>6</v>
      </c>
      <c r="J43" s="241">
        <v>7</v>
      </c>
      <c r="K43" s="241">
        <v>8</v>
      </c>
      <c r="L43" s="241">
        <v>9</v>
      </c>
      <c r="M43" s="241">
        <v>10</v>
      </c>
    </row>
    <row r="44" spans="2:17" s="265" customFormat="1" ht="29.25" customHeight="1" x14ac:dyDescent="0.25">
      <c r="B44" s="255" t="s">
        <v>240</v>
      </c>
      <c r="C44" s="264" t="s">
        <v>478</v>
      </c>
      <c r="D44" s="230">
        <f>D40</f>
        <v>0.45363200000000004</v>
      </c>
      <c r="E44" s="230">
        <f t="shared" ref="E44:M44" si="8">E40</f>
        <v>0.46950912</v>
      </c>
      <c r="F44" s="230">
        <f t="shared" si="8"/>
        <v>0.48547243007999996</v>
      </c>
      <c r="G44" s="230">
        <f t="shared" si="8"/>
        <v>0.50489132728319996</v>
      </c>
      <c r="H44" s="230">
        <f t="shared" si="8"/>
        <v>0.52508698037452795</v>
      </c>
      <c r="I44" s="230">
        <f t="shared" si="8"/>
        <v>0.54609045958950908</v>
      </c>
      <c r="J44" s="230">
        <f t="shared" si="8"/>
        <v>0.56793407797308948</v>
      </c>
      <c r="K44" s="230">
        <f t="shared" si="8"/>
        <v>0.59065144109201317</v>
      </c>
      <c r="L44" s="230">
        <f t="shared" si="8"/>
        <v>0.61427749873569371</v>
      </c>
      <c r="M44" s="230">
        <f t="shared" si="8"/>
        <v>0.63884859868512145</v>
      </c>
    </row>
    <row r="45" spans="2:17" s="265" customFormat="1" ht="21.75" customHeight="1" x14ac:dyDescent="0.25">
      <c r="B45" s="255" t="s">
        <v>486</v>
      </c>
      <c r="C45" s="232" t="s">
        <v>478</v>
      </c>
      <c r="D45" s="266">
        <f>-C22</f>
        <v>-3.544</v>
      </c>
      <c r="E45" s="266">
        <f>-'[2]1. сводные данные'!M47</f>
        <v>0</v>
      </c>
      <c r="F45" s="230"/>
      <c r="G45" s="267"/>
      <c r="H45" s="268"/>
      <c r="I45" s="268"/>
      <c r="J45" s="268"/>
      <c r="K45" s="268"/>
      <c r="L45" s="268"/>
      <c r="M45" s="268"/>
    </row>
    <row r="46" spans="2:17" s="265" customFormat="1" ht="19.5" customHeight="1" x14ac:dyDescent="0.25">
      <c r="B46" s="255" t="s">
        <v>487</v>
      </c>
      <c r="C46" s="232" t="s">
        <v>478</v>
      </c>
      <c r="D46" s="230">
        <f>SUM(D44:D45)</f>
        <v>-3.0903679999999998</v>
      </c>
      <c r="E46" s="230">
        <f t="shared" ref="E46:M46" si="9">SUM(E44:E45)</f>
        <v>0.46950912</v>
      </c>
      <c r="F46" s="230">
        <f>SUM(F44:F45)</f>
        <v>0.48547243007999996</v>
      </c>
      <c r="G46" s="230">
        <f t="shared" si="9"/>
        <v>0.50489132728319996</v>
      </c>
      <c r="H46" s="230">
        <f t="shared" si="9"/>
        <v>0.52508698037452795</v>
      </c>
      <c r="I46" s="230">
        <f t="shared" si="9"/>
        <v>0.54609045958950908</v>
      </c>
      <c r="J46" s="230">
        <f t="shared" si="9"/>
        <v>0.56793407797308948</v>
      </c>
      <c r="K46" s="230">
        <f t="shared" si="9"/>
        <v>0.59065144109201317</v>
      </c>
      <c r="L46" s="230">
        <f t="shared" si="9"/>
        <v>0.61427749873569371</v>
      </c>
      <c r="M46" s="230">
        <f t="shared" si="9"/>
        <v>0.63884859868512145</v>
      </c>
    </row>
    <row r="47" spans="2:17" s="265" customFormat="1" ht="21" customHeight="1" x14ac:dyDescent="0.25">
      <c r="B47" s="255" t="s">
        <v>488</v>
      </c>
      <c r="C47" s="232" t="s">
        <v>478</v>
      </c>
      <c r="D47" s="230">
        <f>D46</f>
        <v>-3.0903679999999998</v>
      </c>
      <c r="E47" s="230">
        <f>D47+E46</f>
        <v>-2.6208588799999997</v>
      </c>
      <c r="F47" s="230">
        <f>E47+F46</f>
        <v>-2.1353864499199995</v>
      </c>
      <c r="G47" s="230">
        <f t="shared" ref="G47:L47" si="10">F47+G46</f>
        <v>-1.6304951226367996</v>
      </c>
      <c r="H47" s="230">
        <f t="shared" si="10"/>
        <v>-1.1054081422622717</v>
      </c>
      <c r="I47" s="230">
        <f>H47+I46</f>
        <v>-0.55931768267276261</v>
      </c>
      <c r="J47" s="230">
        <f t="shared" si="10"/>
        <v>8.6163953003268734E-3</v>
      </c>
      <c r="K47" s="230">
        <f t="shared" si="10"/>
        <v>0.59926783639234005</v>
      </c>
      <c r="L47" s="230">
        <f t="shared" si="10"/>
        <v>1.2135453351280336</v>
      </c>
      <c r="M47" s="230">
        <f>L47+M46</f>
        <v>1.852393933813155</v>
      </c>
    </row>
    <row r="48" spans="2:17" s="265" customFormat="1" ht="17.25" customHeight="1" x14ac:dyDescent="0.25">
      <c r="B48" s="229" t="s">
        <v>239</v>
      </c>
      <c r="C48" s="230"/>
      <c r="D48" s="230">
        <f>1/(1+$C$28)^(D43-1)</f>
        <v>1</v>
      </c>
      <c r="E48" s="230">
        <f>1/(1+$C$28)^(E43-1)</f>
        <v>0.970873786407767</v>
      </c>
      <c r="F48" s="230">
        <f t="shared" ref="F48:M48" si="11">1/(1+$C$28)^(F43-1)</f>
        <v>0.94259590913375435</v>
      </c>
      <c r="G48" s="230">
        <f t="shared" si="11"/>
        <v>0.91514165935315961</v>
      </c>
      <c r="H48" s="230">
        <f t="shared" si="11"/>
        <v>0.888487047915689</v>
      </c>
      <c r="I48" s="230">
        <f t="shared" si="11"/>
        <v>0.86260878438416411</v>
      </c>
      <c r="J48" s="230">
        <f t="shared" si="11"/>
        <v>0.83748425668365445</v>
      </c>
      <c r="K48" s="230">
        <f t="shared" si="11"/>
        <v>0.81309151134335378</v>
      </c>
      <c r="L48" s="230">
        <f t="shared" si="11"/>
        <v>0.78940923431393573</v>
      </c>
      <c r="M48" s="230">
        <f t="shared" si="11"/>
        <v>0.76641673234362695</v>
      </c>
    </row>
    <row r="49" spans="2:14" s="265" customFormat="1" ht="17.25" customHeight="1" x14ac:dyDescent="0.25">
      <c r="B49" s="255" t="s">
        <v>489</v>
      </c>
      <c r="C49" s="232" t="s">
        <v>478</v>
      </c>
      <c r="D49" s="230">
        <f>D46*D48</f>
        <v>-3.0903679999999998</v>
      </c>
      <c r="E49" s="230">
        <f>E46*E48</f>
        <v>0.45583409708737865</v>
      </c>
      <c r="F49" s="230">
        <f t="shared" ref="F49:M49" si="12">F46*F48</f>
        <v>0.45760432659063055</v>
      </c>
      <c r="G49" s="230">
        <f t="shared" si="12"/>
        <v>0.46204708704296682</v>
      </c>
      <c r="H49" s="230">
        <f t="shared" si="12"/>
        <v>0.46653298109192765</v>
      </c>
      <c r="I49" s="230">
        <f t="shared" si="12"/>
        <v>0.47106242751029592</v>
      </c>
      <c r="J49" s="230">
        <f t="shared" si="12"/>
        <v>0.4756358491366095</v>
      </c>
      <c r="K49" s="230">
        <f t="shared" si="12"/>
        <v>0.48025367291463489</v>
      </c>
      <c r="L49" s="230">
        <f t="shared" si="12"/>
        <v>0.48491632993322359</v>
      </c>
      <c r="M49" s="230">
        <f t="shared" si="12"/>
        <v>0.48962425546655586</v>
      </c>
    </row>
    <row r="50" spans="2:14" s="265" customFormat="1" ht="27" customHeight="1" x14ac:dyDescent="0.25">
      <c r="B50" s="255" t="s">
        <v>490</v>
      </c>
      <c r="C50" s="232" t="s">
        <v>478</v>
      </c>
      <c r="D50" s="230">
        <f>D48*D47</f>
        <v>-3.0903679999999998</v>
      </c>
      <c r="E50" s="230">
        <f>E48*E47</f>
        <v>-2.5445231844660192</v>
      </c>
      <c r="F50" s="230">
        <f t="shared" ref="F50:M50" si="13">F48*F47</f>
        <v>-2.0128065321142423</v>
      </c>
      <c r="G50" s="230">
        <f t="shared" si="13"/>
        <v>-1.4921340120970743</v>
      </c>
      <c r="H50" s="230">
        <f t="shared" si="13"/>
        <v>-0.98214081706057177</v>
      </c>
      <c r="I50" s="230">
        <f t="shared" si="13"/>
        <v>-0.48247234633491942</v>
      </c>
      <c r="J50" s="230">
        <f t="shared" si="13"/>
        <v>7.2160954133867854E-3</v>
      </c>
      <c r="K50" s="230">
        <f t="shared" si="13"/>
        <v>0.48725959079170944</v>
      </c>
      <c r="L50" s="230">
        <f t="shared" si="13"/>
        <v>0.95798389380866955</v>
      </c>
      <c r="M50" s="230">
        <f t="shared" si="13"/>
        <v>1.419705705766235</v>
      </c>
    </row>
    <row r="51" spans="2:14" s="271" customFormat="1" ht="12.75" customHeight="1" x14ac:dyDescent="0.25">
      <c r="B51" s="269"/>
      <c r="C51" s="270"/>
      <c r="D51" s="270"/>
      <c r="E51" s="270"/>
      <c r="F51" s="270"/>
      <c r="G51" s="270"/>
      <c r="H51" s="270"/>
      <c r="I51" s="270"/>
      <c r="J51" s="270"/>
      <c r="K51" s="270"/>
      <c r="L51" s="270"/>
      <c r="M51" s="270"/>
    </row>
    <row r="52" spans="2:14" s="265" customFormat="1" ht="29.25" customHeight="1" x14ac:dyDescent="0.25">
      <c r="B52" s="272" t="s">
        <v>491</v>
      </c>
      <c r="C52" s="273" t="s">
        <v>476</v>
      </c>
      <c r="D52" s="273" t="s">
        <v>492</v>
      </c>
      <c r="E52" s="270"/>
      <c r="F52" s="270"/>
      <c r="G52" s="270"/>
      <c r="H52" s="270"/>
      <c r="I52" s="270"/>
      <c r="J52" s="270"/>
      <c r="K52" s="270"/>
      <c r="L52" s="270"/>
      <c r="M52" s="270"/>
      <c r="N52" s="271"/>
    </row>
    <row r="53" spans="2:14" s="265" customFormat="1" ht="18" customHeight="1" x14ac:dyDescent="0.25">
      <c r="B53" s="255" t="s">
        <v>493</v>
      </c>
      <c r="C53" s="232" t="s">
        <v>478</v>
      </c>
      <c r="D53" s="232">
        <f>SUM(D49:M49)</f>
        <v>1.1531430267742233</v>
      </c>
      <c r="E53" s="274"/>
      <c r="F53" s="274"/>
      <c r="G53" s="275"/>
      <c r="H53" s="271"/>
      <c r="I53" s="271"/>
      <c r="J53" s="271"/>
      <c r="K53" s="271"/>
      <c r="L53" s="271"/>
      <c r="M53" s="271"/>
      <c r="N53" s="271"/>
    </row>
    <row r="54" spans="2:14" s="265" customFormat="1" ht="16.5" customHeight="1" x14ac:dyDescent="0.25">
      <c r="B54" s="276" t="s">
        <v>238</v>
      </c>
      <c r="C54" s="233" t="s">
        <v>494</v>
      </c>
      <c r="D54" s="233">
        <f>IRR(D46:M46)</f>
        <v>9.9685044534684186E-2</v>
      </c>
      <c r="E54" s="274"/>
      <c r="F54" s="274"/>
      <c r="G54" s="275"/>
      <c r="H54" s="271"/>
      <c r="I54" s="271"/>
      <c r="J54" s="271"/>
      <c r="K54" s="271"/>
      <c r="L54" s="271"/>
      <c r="M54" s="271"/>
      <c r="N54" s="271"/>
    </row>
    <row r="55" spans="2:14" s="265" customFormat="1" x14ac:dyDescent="0.25">
      <c r="B55" s="276" t="s">
        <v>495</v>
      </c>
      <c r="C55" s="264" t="s">
        <v>496</v>
      </c>
      <c r="D55" s="264">
        <f>IF(M47&lt;0,"не окупается",(COUNTIF(D47:M47,"&lt;0")+1))</f>
        <v>7</v>
      </c>
      <c r="E55" s="274"/>
      <c r="F55" s="274"/>
      <c r="G55" s="277"/>
      <c r="H55" s="271"/>
      <c r="I55" s="271"/>
      <c r="J55" s="271"/>
      <c r="K55" s="271"/>
      <c r="L55" s="271"/>
      <c r="M55" s="271"/>
      <c r="N55" s="271"/>
    </row>
    <row r="56" spans="2:14" s="265" customFormat="1" ht="15.75" customHeight="1" x14ac:dyDescent="0.25">
      <c r="B56" s="255" t="s">
        <v>497</v>
      </c>
      <c r="C56" s="264" t="s">
        <v>496</v>
      </c>
      <c r="D56" s="264">
        <f>IF(M50&lt;0,"не окупается",(COUNTIF(D50:M50,"&lt;0")+1))</f>
        <v>7</v>
      </c>
      <c r="E56" s="274"/>
      <c r="F56" s="274"/>
      <c r="G56" s="278"/>
      <c r="H56" s="271"/>
      <c r="I56" s="271"/>
      <c r="J56" s="271"/>
      <c r="K56" s="271"/>
      <c r="L56" s="271"/>
      <c r="M56" s="271"/>
      <c r="N56" s="271"/>
    </row>
    <row r="57" spans="2:14" ht="13.5" customHeight="1" x14ac:dyDescent="0.25">
      <c r="B57" s="279"/>
      <c r="C57" s="263"/>
      <c r="D57" s="263"/>
      <c r="E57" s="263"/>
      <c r="F57" s="263"/>
      <c r="G57" s="263"/>
      <c r="H57" s="263"/>
      <c r="I57" s="280"/>
    </row>
    <row r="58" spans="2:14" ht="21" customHeight="1" x14ac:dyDescent="0.25">
      <c r="B58" s="281"/>
      <c r="C58" s="228"/>
      <c r="D58" s="228"/>
      <c r="E58" s="228"/>
      <c r="F58" s="228"/>
      <c r="G58" s="228"/>
      <c r="H58" s="228"/>
      <c r="I58" s="280"/>
    </row>
    <row r="59" spans="2:14" ht="15" customHeight="1" x14ac:dyDescent="0.25">
      <c r="B59" s="335"/>
      <c r="C59" s="335"/>
      <c r="D59" s="335"/>
      <c r="E59" s="335"/>
      <c r="F59" s="335"/>
      <c r="G59" s="335"/>
      <c r="H59" s="335"/>
      <c r="I59" s="335"/>
      <c r="J59" s="335"/>
      <c r="K59" s="335"/>
      <c r="L59" s="335"/>
      <c r="M59" s="335"/>
    </row>
    <row r="60" spans="2:14" ht="21" customHeight="1" x14ac:dyDescent="0.25">
      <c r="B60" s="335"/>
      <c r="C60" s="335"/>
      <c r="D60" s="335"/>
      <c r="E60" s="335"/>
      <c r="F60" s="335"/>
      <c r="G60" s="335"/>
      <c r="H60" s="335"/>
      <c r="I60" s="335"/>
      <c r="J60" s="335"/>
      <c r="K60" s="335"/>
      <c r="L60" s="335"/>
      <c r="M60" s="335"/>
    </row>
    <row r="61" spans="2:14" ht="16.5" customHeight="1" x14ac:dyDescent="0.25">
      <c r="B61" s="335"/>
      <c r="C61" s="335"/>
      <c r="D61" s="335"/>
      <c r="E61" s="335"/>
      <c r="F61" s="335"/>
      <c r="G61" s="335"/>
      <c r="H61" s="335"/>
      <c r="I61" s="335"/>
      <c r="J61" s="335"/>
      <c r="K61" s="335"/>
      <c r="L61" s="335"/>
      <c r="M61" s="335"/>
    </row>
    <row r="62" spans="2:14" ht="18.75" customHeight="1" x14ac:dyDescent="0.25">
      <c r="B62" s="336"/>
      <c r="C62" s="336"/>
      <c r="D62" s="336"/>
      <c r="E62" s="336"/>
      <c r="F62" s="336"/>
      <c r="G62" s="336"/>
      <c r="H62" s="336"/>
      <c r="I62" s="336"/>
      <c r="J62" s="336"/>
      <c r="K62" s="336"/>
      <c r="L62" s="336"/>
      <c r="M62" s="336"/>
    </row>
  </sheetData>
  <mergeCells count="16">
    <mergeCell ref="B59:M59"/>
    <mergeCell ref="B60:M60"/>
    <mergeCell ref="B61:M61"/>
    <mergeCell ref="B62:M62"/>
    <mergeCell ref="B15:O15"/>
    <mergeCell ref="B16:O16"/>
    <mergeCell ref="B18:O18"/>
    <mergeCell ref="B42:B43"/>
    <mergeCell ref="C42:C43"/>
    <mergeCell ref="D42:M42"/>
    <mergeCell ref="B13:P13"/>
    <mergeCell ref="B5:P5"/>
    <mergeCell ref="B7:O7"/>
    <mergeCell ref="B9:P9"/>
    <mergeCell ref="B10:O10"/>
    <mergeCell ref="B12:P12"/>
  </mergeCells>
  <pageMargins left="1.1023622047244095" right="0.70866141732283472" top="0.39370078740157483" bottom="0.27559055118110237" header="0.19685039370078741" footer="0.15748031496062992"/>
  <pageSetup paperSize="8"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B1" zoomScale="60" workbookViewId="0">
      <selection activeCell="L46" sqref="L46"/>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42" t="s">
        <v>68</v>
      </c>
    </row>
    <row r="2" spans="1:44" ht="18.75" x14ac:dyDescent="0.3">
      <c r="L2" s="14" t="s">
        <v>10</v>
      </c>
    </row>
    <row r="3" spans="1:44" ht="18.75" x14ac:dyDescent="0.3">
      <c r="L3" s="14" t="s">
        <v>434</v>
      </c>
    </row>
    <row r="4" spans="1:44" ht="18.75" x14ac:dyDescent="0.3">
      <c r="K4" s="14"/>
    </row>
    <row r="5" spans="1:44" x14ac:dyDescent="0.25">
      <c r="A5" s="287"/>
      <c r="B5" s="287"/>
      <c r="C5" s="287"/>
      <c r="D5" s="287"/>
      <c r="E5" s="287"/>
      <c r="F5" s="287"/>
      <c r="G5" s="344"/>
      <c r="H5" s="344"/>
      <c r="I5" s="344"/>
      <c r="J5" s="344" t="s">
        <v>445</v>
      </c>
      <c r="K5" s="344"/>
      <c r="L5" s="344"/>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x14ac:dyDescent="0.25">
      <c r="A6" s="16"/>
      <c r="B6" s="11"/>
      <c r="C6" s="11"/>
      <c r="D6" s="16"/>
      <c r="E6" s="11"/>
      <c r="F6" s="11"/>
      <c r="G6" s="155"/>
      <c r="H6" s="156"/>
      <c r="I6" s="156"/>
      <c r="J6" s="155"/>
      <c r="K6" s="156"/>
      <c r="L6" s="156"/>
    </row>
    <row r="7" spans="1:44" ht="18.75" x14ac:dyDescent="0.25">
      <c r="A7" s="291"/>
      <c r="B7" s="291"/>
      <c r="C7" s="291"/>
      <c r="D7" s="291"/>
      <c r="E7" s="291"/>
      <c r="F7" s="291"/>
      <c r="G7" s="345"/>
      <c r="H7" s="345"/>
      <c r="I7" s="345"/>
      <c r="J7" s="345" t="s">
        <v>9</v>
      </c>
      <c r="K7" s="345"/>
      <c r="L7" s="345"/>
    </row>
    <row r="8" spans="1:44" ht="18.75" x14ac:dyDescent="0.25">
      <c r="A8" s="152"/>
      <c r="B8" s="152"/>
      <c r="C8" s="152"/>
      <c r="D8" s="152"/>
      <c r="E8" s="152"/>
      <c r="F8" s="152"/>
      <c r="G8" s="140"/>
      <c r="H8" s="140"/>
      <c r="I8" s="140"/>
      <c r="J8" s="140"/>
      <c r="K8" s="140"/>
      <c r="L8" s="140"/>
    </row>
    <row r="9" spans="1:44" x14ac:dyDescent="0.25">
      <c r="A9" s="292"/>
      <c r="B9" s="292"/>
      <c r="C9" s="292"/>
      <c r="D9" s="292"/>
      <c r="E9" s="292"/>
      <c r="F9" s="292"/>
      <c r="G9" s="346"/>
      <c r="H9" s="346"/>
      <c r="I9" s="346"/>
      <c r="J9" s="346" t="s">
        <v>446</v>
      </c>
      <c r="K9" s="346"/>
      <c r="L9" s="346"/>
    </row>
    <row r="10" spans="1:44" x14ac:dyDescent="0.25">
      <c r="A10" s="288"/>
      <c r="B10" s="288"/>
      <c r="C10" s="288"/>
      <c r="D10" s="288"/>
      <c r="E10" s="288"/>
      <c r="F10" s="288"/>
      <c r="G10" s="347"/>
      <c r="H10" s="347"/>
      <c r="I10" s="347"/>
      <c r="J10" s="347" t="s">
        <v>8</v>
      </c>
      <c r="K10" s="347"/>
      <c r="L10" s="347"/>
    </row>
    <row r="11" spans="1:44" ht="18.75" x14ac:dyDescent="0.25">
      <c r="A11" s="152"/>
      <c r="B11" s="152"/>
      <c r="C11" s="152"/>
      <c r="D11" s="152"/>
      <c r="E11" s="152"/>
      <c r="F11" s="152"/>
      <c r="G11" s="140"/>
      <c r="H11" s="140"/>
      <c r="I11" s="140"/>
      <c r="J11" s="140"/>
      <c r="K11" s="140"/>
      <c r="L11" s="140"/>
    </row>
    <row r="12" spans="1:44" ht="18.75" x14ac:dyDescent="0.25">
      <c r="A12" s="290"/>
      <c r="B12" s="290"/>
      <c r="C12" s="290"/>
      <c r="D12" s="290"/>
      <c r="E12" s="290"/>
      <c r="F12" s="290"/>
      <c r="G12" s="358"/>
      <c r="H12" s="358"/>
      <c r="I12" s="358"/>
      <c r="J12" s="302" t="s">
        <v>498</v>
      </c>
      <c r="K12" s="302"/>
      <c r="L12" s="302"/>
    </row>
    <row r="13" spans="1:44" x14ac:dyDescent="0.25">
      <c r="A13" s="288"/>
      <c r="B13" s="288"/>
      <c r="C13" s="288"/>
      <c r="D13" s="288"/>
      <c r="E13" s="288"/>
      <c r="F13" s="288"/>
      <c r="G13" s="347"/>
      <c r="H13" s="347"/>
      <c r="I13" s="347"/>
      <c r="J13" s="347" t="s">
        <v>7</v>
      </c>
      <c r="K13" s="347"/>
      <c r="L13" s="347"/>
    </row>
    <row r="14" spans="1:44" ht="18.75" x14ac:dyDescent="0.25">
      <c r="A14" s="153"/>
      <c r="B14" s="153"/>
      <c r="C14" s="153"/>
      <c r="D14" s="153"/>
      <c r="E14" s="153"/>
      <c r="F14" s="153"/>
      <c r="G14" s="10"/>
      <c r="H14" s="10"/>
      <c r="I14" s="10"/>
      <c r="J14" s="10"/>
      <c r="K14" s="10"/>
      <c r="L14" s="10"/>
    </row>
    <row r="15" spans="1:44" ht="18.75" x14ac:dyDescent="0.25">
      <c r="A15" s="290"/>
      <c r="B15" s="290"/>
      <c r="C15" s="290"/>
      <c r="D15" s="290"/>
      <c r="E15" s="290"/>
      <c r="F15" s="290"/>
      <c r="G15" s="359" t="s">
        <v>463</v>
      </c>
      <c r="H15" s="360"/>
      <c r="I15" s="360"/>
      <c r="J15" s="360"/>
      <c r="K15" s="360"/>
      <c r="L15" s="360"/>
    </row>
    <row r="16" spans="1:44" x14ac:dyDescent="0.25">
      <c r="A16" s="288"/>
      <c r="B16" s="288"/>
      <c r="C16" s="288"/>
      <c r="D16" s="288"/>
      <c r="E16" s="288"/>
      <c r="F16" s="288"/>
      <c r="G16" s="347"/>
      <c r="H16" s="347"/>
      <c r="I16" s="347"/>
      <c r="J16" s="347" t="s">
        <v>6</v>
      </c>
      <c r="K16" s="347"/>
      <c r="L16" s="347"/>
    </row>
    <row r="17" spans="1:12" ht="15.75" customHeight="1" x14ac:dyDescent="0.25">
      <c r="G17" s="157"/>
      <c r="H17" s="157"/>
      <c r="I17" s="157"/>
      <c r="J17" s="157"/>
      <c r="K17" s="157"/>
      <c r="L17" s="158"/>
    </row>
    <row r="18" spans="1:12" x14ac:dyDescent="0.25">
      <c r="K18" s="97"/>
    </row>
    <row r="19" spans="1:12" ht="15.75" customHeight="1" x14ac:dyDescent="0.25">
      <c r="A19" s="343" t="s">
        <v>376</v>
      </c>
      <c r="B19" s="343"/>
      <c r="C19" s="343"/>
      <c r="D19" s="343"/>
      <c r="E19" s="343"/>
      <c r="F19" s="343"/>
      <c r="G19" s="343"/>
      <c r="H19" s="343"/>
      <c r="I19" s="343"/>
      <c r="J19" s="343"/>
      <c r="K19" s="343"/>
      <c r="L19" s="343"/>
    </row>
    <row r="20" spans="1:12" x14ac:dyDescent="0.25">
      <c r="A20" s="65"/>
      <c r="B20" s="65"/>
      <c r="C20" s="96"/>
      <c r="D20" s="96"/>
      <c r="E20" s="96"/>
      <c r="F20" s="96"/>
      <c r="G20" s="96"/>
      <c r="H20" s="96"/>
      <c r="I20" s="96"/>
      <c r="J20" s="96"/>
      <c r="K20" s="96"/>
      <c r="L20" s="96"/>
    </row>
    <row r="21" spans="1:12" ht="28.5" customHeight="1" x14ac:dyDescent="0.25">
      <c r="A21" s="348" t="s">
        <v>209</v>
      </c>
      <c r="B21" s="348" t="s">
        <v>208</v>
      </c>
      <c r="C21" s="354" t="s">
        <v>311</v>
      </c>
      <c r="D21" s="354"/>
      <c r="E21" s="354"/>
      <c r="F21" s="354"/>
      <c r="G21" s="354"/>
      <c r="H21" s="354"/>
      <c r="I21" s="349" t="s">
        <v>207</v>
      </c>
      <c r="J21" s="351" t="s">
        <v>313</v>
      </c>
      <c r="K21" s="348" t="s">
        <v>206</v>
      </c>
      <c r="L21" s="350" t="s">
        <v>312</v>
      </c>
    </row>
    <row r="22" spans="1:12" ht="58.5" customHeight="1" x14ac:dyDescent="0.25">
      <c r="A22" s="348"/>
      <c r="B22" s="348"/>
      <c r="C22" s="355" t="s">
        <v>2</v>
      </c>
      <c r="D22" s="355"/>
      <c r="E22" s="127"/>
      <c r="F22" s="128"/>
      <c r="G22" s="356" t="s">
        <v>1</v>
      </c>
      <c r="H22" s="357"/>
      <c r="I22" s="349"/>
      <c r="J22" s="352"/>
      <c r="K22" s="348"/>
      <c r="L22" s="350"/>
    </row>
    <row r="23" spans="1:12" ht="47.25" x14ac:dyDescent="0.25">
      <c r="A23" s="348"/>
      <c r="B23" s="348"/>
      <c r="C23" s="95" t="s">
        <v>205</v>
      </c>
      <c r="D23" s="95" t="s">
        <v>204</v>
      </c>
      <c r="E23" s="95" t="s">
        <v>205</v>
      </c>
      <c r="F23" s="95" t="s">
        <v>204</v>
      </c>
      <c r="G23" s="95" t="s">
        <v>205</v>
      </c>
      <c r="H23" s="95" t="s">
        <v>204</v>
      </c>
      <c r="I23" s="349"/>
      <c r="J23" s="353"/>
      <c r="K23" s="348"/>
      <c r="L23" s="350"/>
    </row>
    <row r="24" spans="1:12" x14ac:dyDescent="0.25">
      <c r="A24" s="74">
        <v>1</v>
      </c>
      <c r="B24" s="74">
        <v>2</v>
      </c>
      <c r="C24" s="95">
        <v>3</v>
      </c>
      <c r="D24" s="95">
        <v>4</v>
      </c>
      <c r="E24" s="95">
        <v>5</v>
      </c>
      <c r="F24" s="95">
        <v>6</v>
      </c>
      <c r="G24" s="95">
        <v>7</v>
      </c>
      <c r="H24" s="95">
        <v>8</v>
      </c>
      <c r="I24" s="95">
        <v>9</v>
      </c>
      <c r="J24" s="95">
        <v>10</v>
      </c>
      <c r="K24" s="95">
        <v>11</v>
      </c>
      <c r="L24" s="95">
        <v>12</v>
      </c>
    </row>
    <row r="25" spans="1:12" x14ac:dyDescent="0.25">
      <c r="A25" s="91">
        <v>1</v>
      </c>
      <c r="B25" s="92" t="s">
        <v>203</v>
      </c>
      <c r="C25" s="89" t="s">
        <v>424</v>
      </c>
      <c r="D25" s="89" t="s">
        <v>424</v>
      </c>
      <c r="E25" s="89" t="s">
        <v>424</v>
      </c>
      <c r="F25" s="89" t="s">
        <v>424</v>
      </c>
      <c r="G25" s="89" t="s">
        <v>424</v>
      </c>
      <c r="H25" s="89" t="s">
        <v>424</v>
      </c>
      <c r="I25" s="89" t="s">
        <v>424</v>
      </c>
      <c r="J25" s="89" t="s">
        <v>424</v>
      </c>
      <c r="K25" s="88"/>
      <c r="L25" s="100"/>
    </row>
    <row r="26" spans="1:12" ht="21.75" customHeight="1" x14ac:dyDescent="0.25">
      <c r="A26" s="91" t="s">
        <v>202</v>
      </c>
      <c r="B26" s="94" t="s">
        <v>318</v>
      </c>
      <c r="C26" s="89" t="s">
        <v>424</v>
      </c>
      <c r="D26" s="89" t="s">
        <v>424</v>
      </c>
      <c r="E26" s="89" t="s">
        <v>424</v>
      </c>
      <c r="F26" s="89" t="s">
        <v>424</v>
      </c>
      <c r="G26" s="89" t="s">
        <v>424</v>
      </c>
      <c r="H26" s="89" t="s">
        <v>424</v>
      </c>
      <c r="I26" s="89" t="s">
        <v>424</v>
      </c>
      <c r="J26" s="89" t="s">
        <v>424</v>
      </c>
      <c r="K26" s="88"/>
      <c r="L26" s="88"/>
    </row>
    <row r="27" spans="1:12" s="68" customFormat="1" ht="39" customHeight="1" x14ac:dyDescent="0.25">
      <c r="A27" s="91" t="s">
        <v>201</v>
      </c>
      <c r="B27" s="94" t="s">
        <v>320</v>
      </c>
      <c r="C27" s="89" t="s">
        <v>424</v>
      </c>
      <c r="D27" s="89" t="s">
        <v>424</v>
      </c>
      <c r="E27" s="89" t="s">
        <v>424</v>
      </c>
      <c r="F27" s="89" t="s">
        <v>424</v>
      </c>
      <c r="G27" s="89" t="s">
        <v>424</v>
      </c>
      <c r="H27" s="89" t="s">
        <v>424</v>
      </c>
      <c r="I27" s="89" t="s">
        <v>424</v>
      </c>
      <c r="J27" s="89" t="s">
        <v>424</v>
      </c>
      <c r="K27" s="88"/>
      <c r="L27" s="88"/>
    </row>
    <row r="28" spans="1:12" s="68" customFormat="1" ht="70.5" customHeight="1" x14ac:dyDescent="0.25">
      <c r="A28" s="91" t="s">
        <v>319</v>
      </c>
      <c r="B28" s="94" t="s">
        <v>324</v>
      </c>
      <c r="C28" s="89" t="s">
        <v>424</v>
      </c>
      <c r="D28" s="89" t="s">
        <v>424</v>
      </c>
      <c r="E28" s="89" t="s">
        <v>424</v>
      </c>
      <c r="F28" s="89" t="s">
        <v>424</v>
      </c>
      <c r="G28" s="89" t="s">
        <v>424</v>
      </c>
      <c r="H28" s="89" t="s">
        <v>424</v>
      </c>
      <c r="I28" s="89" t="s">
        <v>424</v>
      </c>
      <c r="J28" s="89" t="s">
        <v>424</v>
      </c>
      <c r="K28" s="88"/>
      <c r="L28" s="88"/>
    </row>
    <row r="29" spans="1:12" s="68" customFormat="1" ht="54" customHeight="1" x14ac:dyDescent="0.25">
      <c r="A29" s="91" t="s">
        <v>200</v>
      </c>
      <c r="B29" s="94" t="s">
        <v>323</v>
      </c>
      <c r="C29" s="89" t="s">
        <v>424</v>
      </c>
      <c r="D29" s="89" t="s">
        <v>424</v>
      </c>
      <c r="E29" s="89" t="s">
        <v>424</v>
      </c>
      <c r="F29" s="89" t="s">
        <v>424</v>
      </c>
      <c r="G29" s="89" t="s">
        <v>424</v>
      </c>
      <c r="H29" s="89" t="s">
        <v>424</v>
      </c>
      <c r="I29" s="89" t="s">
        <v>424</v>
      </c>
      <c r="J29" s="89" t="s">
        <v>424</v>
      </c>
      <c r="K29" s="88"/>
      <c r="L29" s="88"/>
    </row>
    <row r="30" spans="1:12" s="68" customFormat="1" ht="42" customHeight="1" x14ac:dyDescent="0.25">
      <c r="A30" s="91" t="s">
        <v>199</v>
      </c>
      <c r="B30" s="94" t="s">
        <v>325</v>
      </c>
      <c r="C30" s="89" t="s">
        <v>424</v>
      </c>
      <c r="D30" s="89" t="s">
        <v>424</v>
      </c>
      <c r="E30" s="89" t="s">
        <v>424</v>
      </c>
      <c r="F30" s="89" t="s">
        <v>424</v>
      </c>
      <c r="G30" s="89" t="s">
        <v>424</v>
      </c>
      <c r="H30" s="89" t="s">
        <v>424</v>
      </c>
      <c r="I30" s="89" t="s">
        <v>424</v>
      </c>
      <c r="J30" s="89" t="s">
        <v>424</v>
      </c>
      <c r="K30" s="88"/>
      <c r="L30" s="88"/>
    </row>
    <row r="31" spans="1:12" s="68" customFormat="1" ht="37.5" customHeight="1" x14ac:dyDescent="0.25">
      <c r="A31" s="91" t="s">
        <v>198</v>
      </c>
      <c r="B31" s="90" t="s">
        <v>321</v>
      </c>
      <c r="C31" s="89" t="s">
        <v>424</v>
      </c>
      <c r="D31" s="89" t="s">
        <v>424</v>
      </c>
      <c r="E31" s="89" t="s">
        <v>424</v>
      </c>
      <c r="F31" s="89" t="s">
        <v>424</v>
      </c>
      <c r="G31" s="89" t="s">
        <v>424</v>
      </c>
      <c r="H31" s="89" t="s">
        <v>424</v>
      </c>
      <c r="I31" s="89" t="s">
        <v>424</v>
      </c>
      <c r="J31" s="89" t="s">
        <v>424</v>
      </c>
      <c r="K31" s="88"/>
      <c r="L31" s="88"/>
    </row>
    <row r="32" spans="1:12" s="68" customFormat="1" ht="31.5" x14ac:dyDescent="0.25">
      <c r="A32" s="91" t="s">
        <v>196</v>
      </c>
      <c r="B32" s="90" t="s">
        <v>326</v>
      </c>
      <c r="C32" s="89" t="s">
        <v>424</v>
      </c>
      <c r="D32" s="89" t="s">
        <v>424</v>
      </c>
      <c r="E32" s="89" t="s">
        <v>424</v>
      </c>
      <c r="F32" s="89" t="s">
        <v>424</v>
      </c>
      <c r="G32" s="89" t="s">
        <v>424</v>
      </c>
      <c r="H32" s="89" t="s">
        <v>424</v>
      </c>
      <c r="I32" s="89" t="s">
        <v>424</v>
      </c>
      <c r="J32" s="89" t="s">
        <v>424</v>
      </c>
      <c r="K32" s="88"/>
      <c r="L32" s="88"/>
    </row>
    <row r="33" spans="1:12" s="68" customFormat="1" ht="37.5" customHeight="1" x14ac:dyDescent="0.25">
      <c r="A33" s="91" t="s">
        <v>337</v>
      </c>
      <c r="B33" s="90" t="s">
        <v>255</v>
      </c>
      <c r="C33" s="89" t="s">
        <v>424</v>
      </c>
      <c r="D33" s="89" t="s">
        <v>424</v>
      </c>
      <c r="E33" s="89" t="s">
        <v>424</v>
      </c>
      <c r="F33" s="89" t="s">
        <v>424</v>
      </c>
      <c r="G33" s="89" t="s">
        <v>424</v>
      </c>
      <c r="H33" s="89" t="s">
        <v>424</v>
      </c>
      <c r="I33" s="89" t="s">
        <v>424</v>
      </c>
      <c r="J33" s="89" t="s">
        <v>424</v>
      </c>
      <c r="K33" s="88"/>
      <c r="L33" s="88"/>
    </row>
    <row r="34" spans="1:12" s="68" customFormat="1" ht="47.25" customHeight="1" x14ac:dyDescent="0.25">
      <c r="A34" s="91" t="s">
        <v>338</v>
      </c>
      <c r="B34" s="90" t="s">
        <v>330</v>
      </c>
      <c r="C34" s="89" t="s">
        <v>424</v>
      </c>
      <c r="D34" s="89" t="s">
        <v>424</v>
      </c>
      <c r="E34" s="89" t="s">
        <v>424</v>
      </c>
      <c r="F34" s="89" t="s">
        <v>424</v>
      </c>
      <c r="G34" s="89" t="s">
        <v>424</v>
      </c>
      <c r="H34" s="89" t="s">
        <v>424</v>
      </c>
      <c r="I34" s="89" t="s">
        <v>424</v>
      </c>
      <c r="J34" s="89" t="s">
        <v>424</v>
      </c>
      <c r="K34" s="93"/>
      <c r="L34" s="88"/>
    </row>
    <row r="35" spans="1:12" s="68" customFormat="1" ht="49.5" customHeight="1" x14ac:dyDescent="0.25">
      <c r="A35" s="91" t="s">
        <v>339</v>
      </c>
      <c r="B35" s="90" t="s">
        <v>197</v>
      </c>
      <c r="C35" s="89" t="s">
        <v>424</v>
      </c>
      <c r="D35" s="89" t="s">
        <v>424</v>
      </c>
      <c r="E35" s="89" t="s">
        <v>424</v>
      </c>
      <c r="F35" s="89" t="s">
        <v>424</v>
      </c>
      <c r="G35" s="89" t="s">
        <v>424</v>
      </c>
      <c r="H35" s="89" t="s">
        <v>424</v>
      </c>
      <c r="I35" s="89" t="s">
        <v>424</v>
      </c>
      <c r="J35" s="89" t="s">
        <v>424</v>
      </c>
      <c r="K35" s="93"/>
      <c r="L35" s="88"/>
    </row>
    <row r="36" spans="1:12" ht="37.5" customHeight="1" x14ac:dyDescent="0.25">
      <c r="A36" s="91" t="s">
        <v>340</v>
      </c>
      <c r="B36" s="90" t="s">
        <v>322</v>
      </c>
      <c r="C36" s="89" t="s">
        <v>424</v>
      </c>
      <c r="D36" s="89" t="s">
        <v>424</v>
      </c>
      <c r="E36" s="89" t="s">
        <v>424</v>
      </c>
      <c r="F36" s="89" t="s">
        <v>424</v>
      </c>
      <c r="G36" s="89" t="s">
        <v>424</v>
      </c>
      <c r="H36" s="89" t="s">
        <v>424</v>
      </c>
      <c r="I36" s="89" t="s">
        <v>424</v>
      </c>
      <c r="J36" s="89" t="s">
        <v>424</v>
      </c>
      <c r="K36" s="88"/>
      <c r="L36" s="88"/>
    </row>
    <row r="37" spans="1:12" x14ac:dyDescent="0.25">
      <c r="A37" s="91" t="s">
        <v>341</v>
      </c>
      <c r="B37" s="90" t="s">
        <v>195</v>
      </c>
      <c r="C37" s="89" t="s">
        <v>424</v>
      </c>
      <c r="D37" s="89" t="s">
        <v>424</v>
      </c>
      <c r="E37" s="89" t="s">
        <v>424</v>
      </c>
      <c r="F37" s="89" t="s">
        <v>424</v>
      </c>
      <c r="G37" s="89" t="s">
        <v>424</v>
      </c>
      <c r="H37" s="89" t="s">
        <v>424</v>
      </c>
      <c r="I37" s="89" t="s">
        <v>424</v>
      </c>
      <c r="J37" s="89" t="s">
        <v>424</v>
      </c>
      <c r="K37" s="88"/>
      <c r="L37" s="88"/>
    </row>
    <row r="38" spans="1:12" x14ac:dyDescent="0.25">
      <c r="A38" s="91" t="s">
        <v>342</v>
      </c>
      <c r="B38" s="92" t="s">
        <v>194</v>
      </c>
      <c r="C38" s="89" t="s">
        <v>424</v>
      </c>
      <c r="D38" s="89" t="s">
        <v>424</v>
      </c>
      <c r="E38" s="89" t="s">
        <v>424</v>
      </c>
      <c r="F38" s="89" t="s">
        <v>424</v>
      </c>
      <c r="G38" s="89" t="s">
        <v>424</v>
      </c>
      <c r="H38" s="89" t="s">
        <v>424</v>
      </c>
      <c r="I38" s="89" t="s">
        <v>424</v>
      </c>
      <c r="J38" s="89" t="s">
        <v>424</v>
      </c>
      <c r="K38" s="88"/>
      <c r="L38" s="88"/>
    </row>
    <row r="39" spans="1:12" ht="75" customHeight="1" x14ac:dyDescent="0.25">
      <c r="A39" s="91">
        <v>2</v>
      </c>
      <c r="B39" s="90" t="s">
        <v>327</v>
      </c>
      <c r="C39" s="186">
        <v>2022</v>
      </c>
      <c r="D39" s="186">
        <v>2022</v>
      </c>
      <c r="E39" s="186">
        <v>2020</v>
      </c>
      <c r="F39" s="186">
        <v>2020</v>
      </c>
      <c r="G39" s="186">
        <v>2022</v>
      </c>
      <c r="H39" s="186">
        <v>2022</v>
      </c>
      <c r="I39" s="89">
        <v>100</v>
      </c>
      <c r="J39" s="89">
        <v>100</v>
      </c>
      <c r="K39" s="88"/>
      <c r="L39" s="88"/>
    </row>
    <row r="40" spans="1:12" ht="33.75" customHeight="1" x14ac:dyDescent="0.25">
      <c r="A40" s="91" t="s">
        <v>193</v>
      </c>
      <c r="B40" s="90" t="s">
        <v>329</v>
      </c>
      <c r="C40" s="89" t="s">
        <v>424</v>
      </c>
      <c r="D40" s="89" t="s">
        <v>424</v>
      </c>
      <c r="E40" s="89" t="s">
        <v>424</v>
      </c>
      <c r="F40" s="89" t="s">
        <v>424</v>
      </c>
      <c r="G40" s="89" t="s">
        <v>424</v>
      </c>
      <c r="H40" s="89" t="s">
        <v>424</v>
      </c>
      <c r="I40" s="89" t="s">
        <v>424</v>
      </c>
      <c r="J40" s="89" t="s">
        <v>424</v>
      </c>
      <c r="K40" s="88"/>
      <c r="L40" s="88"/>
    </row>
    <row r="41" spans="1:12" ht="63" customHeight="1" x14ac:dyDescent="0.25">
      <c r="A41" s="91" t="s">
        <v>192</v>
      </c>
      <c r="B41" s="92" t="s">
        <v>403</v>
      </c>
      <c r="C41" s="186">
        <v>2022</v>
      </c>
      <c r="D41" s="186">
        <v>2022</v>
      </c>
      <c r="E41" s="186">
        <v>2020</v>
      </c>
      <c r="F41" s="186">
        <v>2020</v>
      </c>
      <c r="G41" s="186">
        <v>2022</v>
      </c>
      <c r="H41" s="186">
        <v>2022</v>
      </c>
      <c r="I41" s="89">
        <v>100</v>
      </c>
      <c r="J41" s="89">
        <v>100</v>
      </c>
      <c r="K41" s="88"/>
      <c r="L41" s="88"/>
    </row>
    <row r="42" spans="1:12" ht="58.5" customHeight="1" x14ac:dyDescent="0.25">
      <c r="A42" s="91">
        <v>3</v>
      </c>
      <c r="B42" s="90" t="s">
        <v>328</v>
      </c>
      <c r="C42" s="186">
        <v>2022</v>
      </c>
      <c r="D42" s="186">
        <v>2022</v>
      </c>
      <c r="E42" s="186">
        <v>2020</v>
      </c>
      <c r="F42" s="186">
        <v>2020</v>
      </c>
      <c r="G42" s="186">
        <v>2022</v>
      </c>
      <c r="H42" s="186">
        <v>2022</v>
      </c>
      <c r="I42" s="89">
        <v>100</v>
      </c>
      <c r="J42" s="89">
        <v>100</v>
      </c>
      <c r="K42" s="88"/>
      <c r="L42" s="88"/>
    </row>
    <row r="43" spans="1:12" ht="34.5" customHeight="1" x14ac:dyDescent="0.25">
      <c r="A43" s="91" t="s">
        <v>191</v>
      </c>
      <c r="B43" s="90" t="s">
        <v>189</v>
      </c>
      <c r="C43" s="186" t="s">
        <v>424</v>
      </c>
      <c r="D43" s="186" t="s">
        <v>424</v>
      </c>
      <c r="E43" s="186" t="s">
        <v>424</v>
      </c>
      <c r="F43" s="186" t="s">
        <v>424</v>
      </c>
      <c r="G43" s="186" t="s">
        <v>424</v>
      </c>
      <c r="H43" s="186" t="s">
        <v>424</v>
      </c>
      <c r="I43" s="186" t="s">
        <v>424</v>
      </c>
      <c r="J43" s="186" t="s">
        <v>424</v>
      </c>
      <c r="K43" s="88"/>
      <c r="L43" s="88"/>
    </row>
    <row r="44" spans="1:12" ht="24.75" customHeight="1" x14ac:dyDescent="0.25">
      <c r="A44" s="91" t="s">
        <v>190</v>
      </c>
      <c r="B44" s="90" t="s">
        <v>187</v>
      </c>
      <c r="C44" s="186" t="s">
        <v>424</v>
      </c>
      <c r="D44" s="186" t="s">
        <v>424</v>
      </c>
      <c r="E44" s="186" t="s">
        <v>424</v>
      </c>
      <c r="F44" s="186" t="s">
        <v>424</v>
      </c>
      <c r="G44" s="186" t="s">
        <v>424</v>
      </c>
      <c r="H44" s="186" t="s">
        <v>424</v>
      </c>
      <c r="I44" s="186" t="s">
        <v>424</v>
      </c>
      <c r="J44" s="186" t="s">
        <v>424</v>
      </c>
      <c r="K44" s="88"/>
      <c r="L44" s="88"/>
    </row>
    <row r="45" spans="1:12" ht="90.75" customHeight="1" x14ac:dyDescent="0.25">
      <c r="A45" s="91" t="s">
        <v>188</v>
      </c>
      <c r="B45" s="90" t="s">
        <v>333</v>
      </c>
      <c r="C45" s="186" t="s">
        <v>424</v>
      </c>
      <c r="D45" s="186" t="s">
        <v>424</v>
      </c>
      <c r="E45" s="186" t="s">
        <v>424</v>
      </c>
      <c r="F45" s="186" t="s">
        <v>424</v>
      </c>
      <c r="G45" s="186" t="s">
        <v>424</v>
      </c>
      <c r="H45" s="186" t="s">
        <v>424</v>
      </c>
      <c r="I45" s="186" t="s">
        <v>424</v>
      </c>
      <c r="J45" s="186" t="s">
        <v>424</v>
      </c>
      <c r="K45" s="88"/>
      <c r="L45" s="88"/>
    </row>
    <row r="46" spans="1:12" ht="167.25" customHeight="1" x14ac:dyDescent="0.25">
      <c r="A46" s="91" t="s">
        <v>186</v>
      </c>
      <c r="B46" s="90" t="s">
        <v>331</v>
      </c>
      <c r="C46" s="186" t="s">
        <v>424</v>
      </c>
      <c r="D46" s="186" t="s">
        <v>424</v>
      </c>
      <c r="E46" s="186" t="s">
        <v>424</v>
      </c>
      <c r="F46" s="186" t="s">
        <v>424</v>
      </c>
      <c r="G46" s="186" t="s">
        <v>424</v>
      </c>
      <c r="H46" s="186" t="s">
        <v>424</v>
      </c>
      <c r="I46" s="186" t="s">
        <v>424</v>
      </c>
      <c r="J46" s="186" t="s">
        <v>424</v>
      </c>
      <c r="K46" s="88"/>
      <c r="L46" s="88"/>
    </row>
    <row r="47" spans="1:12" ht="30.75" customHeight="1" x14ac:dyDescent="0.25">
      <c r="A47" s="91" t="s">
        <v>184</v>
      </c>
      <c r="B47" s="90" t="s">
        <v>185</v>
      </c>
      <c r="C47" s="186">
        <v>2022</v>
      </c>
      <c r="D47" s="186">
        <v>2022</v>
      </c>
      <c r="E47" s="186">
        <v>2020</v>
      </c>
      <c r="F47" s="186">
        <v>2020</v>
      </c>
      <c r="G47" s="186">
        <v>2022</v>
      </c>
      <c r="H47" s="186">
        <v>2022</v>
      </c>
      <c r="I47" s="89">
        <v>100</v>
      </c>
      <c r="J47" s="89">
        <v>100</v>
      </c>
      <c r="K47" s="88"/>
      <c r="L47" s="88"/>
    </row>
    <row r="48" spans="1:12" ht="37.5" customHeight="1" x14ac:dyDescent="0.25">
      <c r="A48" s="91" t="s">
        <v>343</v>
      </c>
      <c r="B48" s="92" t="s">
        <v>183</v>
      </c>
      <c r="C48" s="186">
        <v>2022</v>
      </c>
      <c r="D48" s="186">
        <v>2022</v>
      </c>
      <c r="E48" s="186">
        <v>2020</v>
      </c>
      <c r="F48" s="186">
        <v>2020</v>
      </c>
      <c r="G48" s="186">
        <v>2022</v>
      </c>
      <c r="H48" s="186">
        <v>2022</v>
      </c>
      <c r="I48" s="89">
        <v>100</v>
      </c>
      <c r="J48" s="89">
        <v>100</v>
      </c>
      <c r="K48" s="88"/>
      <c r="L48" s="88"/>
    </row>
    <row r="49" spans="1:12" ht="35.25" customHeight="1" x14ac:dyDescent="0.25">
      <c r="A49" s="91">
        <v>4</v>
      </c>
      <c r="B49" s="90" t="s">
        <v>181</v>
      </c>
      <c r="C49" s="186">
        <v>2022</v>
      </c>
      <c r="D49" s="186">
        <v>2022</v>
      </c>
      <c r="E49" s="186">
        <v>2020</v>
      </c>
      <c r="F49" s="186">
        <v>2020</v>
      </c>
      <c r="G49" s="186">
        <v>2022</v>
      </c>
      <c r="H49" s="186">
        <v>2022</v>
      </c>
      <c r="I49" s="89">
        <v>100</v>
      </c>
      <c r="J49" s="89">
        <v>100</v>
      </c>
      <c r="K49" s="88"/>
      <c r="L49" s="88"/>
    </row>
    <row r="50" spans="1:12" ht="86.25" customHeight="1" x14ac:dyDescent="0.25">
      <c r="A50" s="91" t="s">
        <v>182</v>
      </c>
      <c r="B50" s="90" t="s">
        <v>332</v>
      </c>
      <c r="C50" s="186" t="s">
        <v>424</v>
      </c>
      <c r="D50" s="186" t="s">
        <v>424</v>
      </c>
      <c r="E50" s="186" t="s">
        <v>424</v>
      </c>
      <c r="F50" s="186" t="s">
        <v>424</v>
      </c>
      <c r="G50" s="186" t="s">
        <v>424</v>
      </c>
      <c r="H50" s="186" t="s">
        <v>424</v>
      </c>
      <c r="I50" s="186" t="s">
        <v>424</v>
      </c>
      <c r="J50" s="186" t="s">
        <v>424</v>
      </c>
      <c r="K50" s="88"/>
      <c r="L50" s="88"/>
    </row>
    <row r="51" spans="1:12" ht="77.25" customHeight="1" x14ac:dyDescent="0.25">
      <c r="A51" s="91" t="s">
        <v>180</v>
      </c>
      <c r="B51" s="90" t="s">
        <v>334</v>
      </c>
      <c r="C51" s="186" t="s">
        <v>424</v>
      </c>
      <c r="D51" s="186" t="s">
        <v>424</v>
      </c>
      <c r="E51" s="186" t="s">
        <v>424</v>
      </c>
      <c r="F51" s="186" t="s">
        <v>424</v>
      </c>
      <c r="G51" s="186" t="s">
        <v>424</v>
      </c>
      <c r="H51" s="186" t="s">
        <v>424</v>
      </c>
      <c r="I51" s="186" t="s">
        <v>424</v>
      </c>
      <c r="J51" s="186" t="s">
        <v>424</v>
      </c>
      <c r="K51" s="88"/>
      <c r="L51" s="88"/>
    </row>
    <row r="52" spans="1:12" ht="71.25" customHeight="1" x14ac:dyDescent="0.25">
      <c r="A52" s="91" t="s">
        <v>178</v>
      </c>
      <c r="B52" s="90" t="s">
        <v>179</v>
      </c>
      <c r="C52" s="186" t="s">
        <v>424</v>
      </c>
      <c r="D52" s="186" t="s">
        <v>424</v>
      </c>
      <c r="E52" s="186" t="s">
        <v>424</v>
      </c>
      <c r="F52" s="186" t="s">
        <v>424</v>
      </c>
      <c r="G52" s="186" t="s">
        <v>424</v>
      </c>
      <c r="H52" s="186" t="s">
        <v>424</v>
      </c>
      <c r="I52" s="186" t="s">
        <v>424</v>
      </c>
      <c r="J52" s="186" t="s">
        <v>424</v>
      </c>
      <c r="K52" s="88"/>
      <c r="L52" s="88"/>
    </row>
    <row r="53" spans="1:12" ht="48" customHeight="1" x14ac:dyDescent="0.25">
      <c r="A53" s="91" t="s">
        <v>176</v>
      </c>
      <c r="B53" s="135" t="s">
        <v>335</v>
      </c>
      <c r="C53" s="186">
        <v>2022</v>
      </c>
      <c r="D53" s="186">
        <v>2022</v>
      </c>
      <c r="E53" s="186">
        <v>2020</v>
      </c>
      <c r="F53" s="186">
        <v>2020</v>
      </c>
      <c r="G53" s="186">
        <v>2022</v>
      </c>
      <c r="H53" s="186">
        <v>2022</v>
      </c>
      <c r="I53" s="89">
        <v>100</v>
      </c>
      <c r="J53" s="89">
        <v>100</v>
      </c>
      <c r="K53" s="88"/>
      <c r="L53" s="88"/>
    </row>
    <row r="54" spans="1:12" ht="46.5" customHeight="1" x14ac:dyDescent="0.25">
      <c r="A54" s="91" t="s">
        <v>336</v>
      </c>
      <c r="B54" s="90" t="s">
        <v>177</v>
      </c>
      <c r="C54" s="186">
        <v>2022</v>
      </c>
      <c r="D54" s="186">
        <v>2022</v>
      </c>
      <c r="E54" s="186">
        <v>2020</v>
      </c>
      <c r="F54" s="186">
        <v>2020</v>
      </c>
      <c r="G54" s="186">
        <v>2022</v>
      </c>
      <c r="H54" s="186">
        <v>2022</v>
      </c>
      <c r="I54" s="89">
        <v>100</v>
      </c>
      <c r="J54" s="89">
        <v>100</v>
      </c>
      <c r="K54" s="88"/>
      <c r="L54" s="88"/>
    </row>
  </sheetData>
  <mergeCells count="41">
    <mergeCell ref="A16:C16"/>
    <mergeCell ref="D16:F16"/>
    <mergeCell ref="G16:I16"/>
    <mergeCell ref="J16:L16"/>
    <mergeCell ref="A13:C13"/>
    <mergeCell ref="D13:F13"/>
    <mergeCell ref="G13:I13"/>
    <mergeCell ref="J13:L13"/>
    <mergeCell ref="A15:C15"/>
    <mergeCell ref="D15:F15"/>
    <mergeCell ref="G15:L15"/>
    <mergeCell ref="J10:L10"/>
    <mergeCell ref="A12:C12"/>
    <mergeCell ref="D12:F12"/>
    <mergeCell ref="G12:I12"/>
    <mergeCell ref="J12:L12"/>
    <mergeCell ref="A21:A23"/>
    <mergeCell ref="B21:B23"/>
    <mergeCell ref="I21:I23"/>
    <mergeCell ref="K21:K23"/>
    <mergeCell ref="L21:L23"/>
    <mergeCell ref="J21:J23"/>
    <mergeCell ref="C21:H21"/>
    <mergeCell ref="C22:D22"/>
    <mergeCell ref="G22:H22"/>
    <mergeCell ref="A19:L19"/>
    <mergeCell ref="A5:C5"/>
    <mergeCell ref="D5:F5"/>
    <mergeCell ref="G5:I5"/>
    <mergeCell ref="J5:L5"/>
    <mergeCell ref="A7:C7"/>
    <mergeCell ref="D7:F7"/>
    <mergeCell ref="G7:I7"/>
    <mergeCell ref="J7:L7"/>
    <mergeCell ref="A9:C9"/>
    <mergeCell ref="D9:F9"/>
    <mergeCell ref="G9:I9"/>
    <mergeCell ref="J9:L9"/>
    <mergeCell ref="A10:C10"/>
    <mergeCell ref="D10:F10"/>
    <mergeCell ref="G10:I10"/>
  </mergeCells>
  <pageMargins left="0.70866141732283472" right="0.70866141732283472" top="0.74803149606299213" bottom="0.74803149606299213" header="0.31496062992125984" footer="0.31496062992125984"/>
  <pageSetup paperSize="8" scale="5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V92"/>
  <sheetViews>
    <sheetView view="pageBreakPreview" zoomScale="70" zoomScaleNormal="70" zoomScaleSheetLayoutView="70" workbookViewId="0"/>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5.28515625" style="61" customWidth="1"/>
    <col min="12" max="12" width="6.7109375" style="60" customWidth="1"/>
    <col min="13" max="13" width="5.28515625" style="60" customWidth="1"/>
    <col min="14" max="14" width="8.5703125" style="60" customWidth="1"/>
    <col min="15" max="19" width="6.140625" style="60" customWidth="1"/>
    <col min="20" max="20" width="13.140625" style="60" customWidth="1"/>
    <col min="21" max="21" width="24.85546875" style="60" customWidth="1"/>
    <col min="22" max="16384" width="9.140625" style="60"/>
  </cols>
  <sheetData>
    <row r="1" spans="1:48" ht="18.75" x14ac:dyDescent="0.25">
      <c r="A1" s="61"/>
      <c r="B1" s="61"/>
      <c r="C1" s="61"/>
      <c r="D1" s="61"/>
      <c r="E1" s="61"/>
      <c r="F1" s="61"/>
      <c r="L1" s="61"/>
      <c r="M1" s="61"/>
      <c r="U1" s="42" t="s">
        <v>68</v>
      </c>
    </row>
    <row r="2" spans="1:48" ht="18.75" x14ac:dyDescent="0.3">
      <c r="A2" s="61"/>
      <c r="B2" s="61"/>
      <c r="C2" s="61"/>
      <c r="D2" s="61"/>
      <c r="E2" s="61"/>
      <c r="F2" s="61"/>
      <c r="L2" s="61"/>
      <c r="M2" s="61"/>
      <c r="U2" s="14" t="s">
        <v>10</v>
      </c>
    </row>
    <row r="3" spans="1:48" ht="18.75" x14ac:dyDescent="0.3">
      <c r="A3" s="61"/>
      <c r="B3" s="61"/>
      <c r="C3" s="61"/>
      <c r="D3" s="61"/>
      <c r="E3" s="61"/>
      <c r="F3" s="61"/>
      <c r="L3" s="61"/>
      <c r="M3" s="61"/>
      <c r="U3" s="14" t="s">
        <v>434</v>
      </c>
    </row>
    <row r="4" spans="1:48" ht="18.75" customHeight="1" x14ac:dyDescent="0.25">
      <c r="A4" s="287" t="s">
        <v>454</v>
      </c>
      <c r="B4" s="287"/>
      <c r="C4" s="287"/>
      <c r="D4" s="287"/>
      <c r="E4" s="287"/>
      <c r="F4" s="287"/>
      <c r="G4" s="287"/>
      <c r="H4" s="287"/>
      <c r="I4" s="287"/>
      <c r="J4" s="287"/>
      <c r="K4" s="287"/>
      <c r="L4" s="287"/>
      <c r="M4" s="287"/>
      <c r="N4" s="287"/>
      <c r="O4" s="287"/>
      <c r="P4" s="287"/>
      <c r="Q4" s="287"/>
      <c r="R4" s="287"/>
      <c r="S4" s="287"/>
      <c r="T4" s="287"/>
      <c r="U4" s="287"/>
    </row>
    <row r="5" spans="1:48" ht="18.75" x14ac:dyDescent="0.3">
      <c r="A5" s="61"/>
      <c r="B5" s="61"/>
      <c r="C5" s="61"/>
      <c r="D5" s="61"/>
      <c r="E5" s="61"/>
      <c r="F5" s="61"/>
      <c r="L5" s="61"/>
      <c r="M5" s="61"/>
      <c r="U5" s="14"/>
    </row>
    <row r="6" spans="1:48" ht="18.75" x14ac:dyDescent="0.25">
      <c r="A6" s="291" t="s">
        <v>9</v>
      </c>
      <c r="B6" s="291"/>
      <c r="C6" s="291"/>
      <c r="D6" s="291"/>
      <c r="E6" s="291"/>
      <c r="F6" s="291"/>
      <c r="G6" s="291"/>
      <c r="H6" s="291"/>
      <c r="I6" s="291"/>
      <c r="J6" s="291"/>
      <c r="K6" s="291"/>
      <c r="L6" s="291"/>
      <c r="M6" s="291"/>
      <c r="N6" s="291"/>
      <c r="O6" s="291"/>
      <c r="P6" s="291"/>
      <c r="Q6" s="291"/>
      <c r="R6" s="291"/>
      <c r="S6" s="291"/>
      <c r="T6" s="291"/>
      <c r="U6" s="291"/>
    </row>
    <row r="7" spans="1:48" ht="18.75" x14ac:dyDescent="0.25">
      <c r="A7" s="12"/>
      <c r="B7" s="12"/>
      <c r="C7" s="12"/>
      <c r="D7" s="12"/>
      <c r="E7" s="12"/>
      <c r="F7" s="12"/>
      <c r="G7" s="12"/>
      <c r="H7" s="12"/>
      <c r="I7" s="12"/>
      <c r="J7" s="86"/>
      <c r="K7" s="86"/>
      <c r="L7" s="86"/>
      <c r="M7" s="86"/>
      <c r="N7" s="86"/>
      <c r="O7" s="86"/>
      <c r="P7" s="86"/>
      <c r="Q7" s="86"/>
      <c r="R7" s="86"/>
      <c r="S7" s="86"/>
      <c r="T7" s="86"/>
      <c r="U7" s="86"/>
    </row>
    <row r="8" spans="1:48" x14ac:dyDescent="0.25">
      <c r="A8" s="292" t="s">
        <v>446</v>
      </c>
      <c r="B8" s="292"/>
      <c r="C8" s="292"/>
      <c r="D8" s="292"/>
      <c r="E8" s="292"/>
      <c r="F8" s="292"/>
      <c r="G8" s="292"/>
      <c r="H8" s="292"/>
      <c r="I8" s="292"/>
      <c r="J8" s="292"/>
      <c r="K8" s="292"/>
      <c r="L8" s="292"/>
      <c r="M8" s="292"/>
      <c r="N8" s="292"/>
      <c r="O8" s="292"/>
      <c r="P8" s="292"/>
      <c r="Q8" s="292"/>
      <c r="R8" s="292"/>
      <c r="S8" s="292"/>
      <c r="T8" s="292"/>
      <c r="U8" s="292"/>
    </row>
    <row r="9" spans="1:48" ht="18.75" customHeight="1" x14ac:dyDescent="0.25">
      <c r="A9" s="288" t="s">
        <v>8</v>
      </c>
      <c r="B9" s="288"/>
      <c r="C9" s="288"/>
      <c r="D9" s="288"/>
      <c r="E9" s="288"/>
      <c r="F9" s="288"/>
      <c r="G9" s="288"/>
      <c r="H9" s="288"/>
      <c r="I9" s="288"/>
      <c r="J9" s="288"/>
      <c r="K9" s="288"/>
      <c r="L9" s="288"/>
      <c r="M9" s="288"/>
      <c r="N9" s="288"/>
      <c r="O9" s="288"/>
      <c r="P9" s="288"/>
      <c r="Q9" s="288"/>
      <c r="R9" s="288"/>
      <c r="S9" s="288"/>
      <c r="T9" s="288"/>
      <c r="U9" s="288"/>
    </row>
    <row r="10" spans="1:48" ht="18.75" x14ac:dyDescent="0.25">
      <c r="A10" s="12"/>
      <c r="B10" s="12"/>
      <c r="C10" s="12"/>
      <c r="D10" s="12"/>
      <c r="E10" s="12"/>
      <c r="F10" s="12"/>
      <c r="G10" s="12"/>
      <c r="H10" s="12"/>
      <c r="I10" s="12"/>
      <c r="J10" s="86"/>
      <c r="K10" s="86"/>
      <c r="L10" s="86"/>
      <c r="M10" s="86"/>
      <c r="N10" s="86"/>
      <c r="O10" s="86"/>
      <c r="P10" s="86"/>
      <c r="Q10" s="86"/>
      <c r="R10" s="86"/>
      <c r="S10" s="86"/>
      <c r="T10" s="86"/>
      <c r="U10" s="86"/>
    </row>
    <row r="11" spans="1:48" x14ac:dyDescent="0.25">
      <c r="A11" s="362" t="s">
        <v>499</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x14ac:dyDescent="0.25">
      <c r="A12" s="288" t="s">
        <v>7</v>
      </c>
      <c r="B12" s="288"/>
      <c r="C12" s="288"/>
      <c r="D12" s="288"/>
      <c r="E12" s="288"/>
      <c r="F12" s="288"/>
      <c r="G12" s="288"/>
      <c r="H12" s="288"/>
      <c r="I12" s="288"/>
      <c r="J12" s="288"/>
      <c r="K12" s="288"/>
      <c r="L12" s="288"/>
      <c r="M12" s="288"/>
      <c r="N12" s="288"/>
      <c r="O12" s="288"/>
      <c r="P12" s="288"/>
      <c r="Q12" s="288"/>
      <c r="R12" s="288"/>
      <c r="S12" s="288"/>
      <c r="T12" s="288"/>
      <c r="U12" s="288"/>
    </row>
    <row r="13" spans="1:48" ht="16.5" customHeight="1" x14ac:dyDescent="0.3">
      <c r="A13" s="10"/>
      <c r="B13" s="10"/>
      <c r="C13" s="10"/>
      <c r="D13" s="10"/>
      <c r="E13" s="10"/>
      <c r="F13" s="10"/>
      <c r="G13" s="10"/>
      <c r="H13" s="10"/>
      <c r="I13" s="10"/>
      <c r="J13" s="85"/>
      <c r="K13" s="85"/>
      <c r="L13" s="85"/>
      <c r="M13" s="85"/>
      <c r="N13" s="85"/>
      <c r="O13" s="85"/>
      <c r="P13" s="85"/>
      <c r="Q13" s="85"/>
      <c r="R13" s="85"/>
      <c r="S13" s="85"/>
      <c r="T13" s="85"/>
      <c r="U13" s="85"/>
    </row>
    <row r="14" spans="1:48" ht="18.75" x14ac:dyDescent="0.25">
      <c r="A14" s="290" t="s">
        <v>463</v>
      </c>
      <c r="B14" s="290"/>
      <c r="C14" s="290"/>
      <c r="D14" s="361"/>
      <c r="E14" s="290"/>
      <c r="F14" s="290"/>
      <c r="G14" s="290"/>
      <c r="H14" s="290"/>
      <c r="I14" s="290"/>
      <c r="J14" s="290"/>
      <c r="K14" s="290"/>
      <c r="L14" s="290"/>
      <c r="M14" s="290"/>
      <c r="N14" s="290"/>
      <c r="O14" s="290"/>
      <c r="P14" s="290"/>
      <c r="Q14" s="290"/>
      <c r="R14" s="290"/>
      <c r="S14" s="290"/>
      <c r="T14" s="290"/>
      <c r="U14" s="290"/>
    </row>
    <row r="15" spans="1:48" ht="15.75" customHeight="1" x14ac:dyDescent="0.25">
      <c r="A15" s="288" t="s">
        <v>6</v>
      </c>
      <c r="B15" s="288"/>
      <c r="C15" s="288"/>
      <c r="D15" s="288"/>
      <c r="E15" s="288"/>
      <c r="F15" s="288"/>
      <c r="G15" s="288"/>
      <c r="H15" s="288"/>
      <c r="I15" s="288"/>
      <c r="J15" s="288"/>
      <c r="K15" s="288"/>
      <c r="L15" s="288"/>
      <c r="M15" s="288"/>
      <c r="N15" s="288"/>
      <c r="O15" s="288"/>
      <c r="P15" s="288"/>
      <c r="Q15" s="288"/>
      <c r="R15" s="288"/>
      <c r="S15" s="288"/>
      <c r="T15" s="288"/>
      <c r="U15" s="288"/>
    </row>
    <row r="16" spans="1:48" x14ac:dyDescent="0.25">
      <c r="A16" s="363"/>
      <c r="B16" s="363"/>
      <c r="C16" s="363"/>
      <c r="D16" s="363"/>
      <c r="E16" s="363"/>
      <c r="F16" s="363"/>
      <c r="G16" s="363"/>
      <c r="H16" s="363"/>
      <c r="I16" s="363"/>
      <c r="J16" s="363"/>
      <c r="K16" s="363"/>
      <c r="L16" s="363"/>
      <c r="M16" s="363"/>
      <c r="N16" s="363"/>
      <c r="O16" s="363"/>
      <c r="P16" s="363"/>
      <c r="Q16" s="363"/>
      <c r="R16" s="363"/>
      <c r="S16" s="363"/>
      <c r="T16" s="363"/>
      <c r="U16" s="363"/>
    </row>
    <row r="17" spans="1:21" x14ac:dyDescent="0.25">
      <c r="A17" s="61"/>
      <c r="L17" s="61"/>
      <c r="M17" s="61"/>
      <c r="N17" s="61"/>
      <c r="O17" s="61"/>
      <c r="P17" s="61"/>
      <c r="Q17" s="61"/>
      <c r="R17" s="61"/>
      <c r="S17" s="61"/>
      <c r="T17" s="61"/>
    </row>
    <row r="18" spans="1:21" x14ac:dyDescent="0.25">
      <c r="A18" s="367" t="s">
        <v>377</v>
      </c>
      <c r="B18" s="367"/>
      <c r="C18" s="367"/>
      <c r="D18" s="367"/>
      <c r="E18" s="367"/>
      <c r="F18" s="367"/>
      <c r="G18" s="367"/>
      <c r="H18" s="367"/>
      <c r="I18" s="367"/>
      <c r="J18" s="367"/>
      <c r="K18" s="367"/>
      <c r="L18" s="367"/>
      <c r="M18" s="367"/>
      <c r="N18" s="367"/>
      <c r="O18" s="367"/>
      <c r="P18" s="367"/>
      <c r="Q18" s="367"/>
      <c r="R18" s="367"/>
      <c r="S18" s="367"/>
      <c r="T18" s="367"/>
      <c r="U18" s="367"/>
    </row>
    <row r="19" spans="1:21" x14ac:dyDescent="0.25">
      <c r="A19" s="61"/>
      <c r="B19" s="61"/>
      <c r="C19" s="61"/>
      <c r="D19" s="61"/>
      <c r="E19" s="61"/>
      <c r="F19" s="61"/>
      <c r="L19" s="61"/>
      <c r="M19" s="61"/>
      <c r="N19" s="61"/>
      <c r="O19" s="61"/>
      <c r="P19" s="61"/>
      <c r="Q19" s="61"/>
      <c r="R19" s="61"/>
      <c r="S19" s="61"/>
      <c r="T19" s="61"/>
    </row>
    <row r="20" spans="1:21" ht="33" customHeight="1" x14ac:dyDescent="0.25">
      <c r="A20" s="364" t="s">
        <v>175</v>
      </c>
      <c r="B20" s="364" t="s">
        <v>174</v>
      </c>
      <c r="C20" s="348" t="s">
        <v>173</v>
      </c>
      <c r="D20" s="348"/>
      <c r="E20" s="366" t="s">
        <v>172</v>
      </c>
      <c r="F20" s="366"/>
      <c r="G20" s="364" t="s">
        <v>429</v>
      </c>
      <c r="H20" s="372" t="s">
        <v>426</v>
      </c>
      <c r="I20" s="373"/>
      <c r="J20" s="373"/>
      <c r="K20" s="373"/>
      <c r="L20" s="372" t="s">
        <v>414</v>
      </c>
      <c r="M20" s="373"/>
      <c r="N20" s="373"/>
      <c r="O20" s="373"/>
      <c r="P20" s="372" t="s">
        <v>425</v>
      </c>
      <c r="Q20" s="373"/>
      <c r="R20" s="373"/>
      <c r="S20" s="373"/>
      <c r="T20" s="368" t="s">
        <v>171</v>
      </c>
      <c r="U20" s="369"/>
    </row>
    <row r="21" spans="1:21" ht="99.75" customHeight="1" x14ac:dyDescent="0.25">
      <c r="A21" s="365"/>
      <c r="B21" s="365"/>
      <c r="C21" s="348"/>
      <c r="D21" s="348"/>
      <c r="E21" s="366"/>
      <c r="F21" s="366"/>
      <c r="G21" s="365"/>
      <c r="H21" s="348" t="s">
        <v>2</v>
      </c>
      <c r="I21" s="348"/>
      <c r="J21" s="348" t="s">
        <v>170</v>
      </c>
      <c r="K21" s="348"/>
      <c r="L21" s="348" t="s">
        <v>2</v>
      </c>
      <c r="M21" s="348"/>
      <c r="N21" s="348" t="s">
        <v>170</v>
      </c>
      <c r="O21" s="348"/>
      <c r="P21" s="348" t="s">
        <v>2</v>
      </c>
      <c r="Q21" s="348"/>
      <c r="R21" s="348" t="s">
        <v>170</v>
      </c>
      <c r="S21" s="348"/>
      <c r="T21" s="370"/>
      <c r="U21" s="371"/>
    </row>
    <row r="22" spans="1:21" ht="89.25" customHeight="1" x14ac:dyDescent="0.25">
      <c r="A22" s="355"/>
      <c r="B22" s="355"/>
      <c r="C22" s="82" t="s">
        <v>2</v>
      </c>
      <c r="D22" s="82" t="s">
        <v>11</v>
      </c>
      <c r="E22" s="84" t="s">
        <v>427</v>
      </c>
      <c r="F22" s="84" t="s">
        <v>428</v>
      </c>
      <c r="G22" s="355"/>
      <c r="H22" s="83" t="s">
        <v>361</v>
      </c>
      <c r="I22" s="83" t="s">
        <v>362</v>
      </c>
      <c r="J22" s="83" t="s">
        <v>361</v>
      </c>
      <c r="K22" s="83" t="s">
        <v>362</v>
      </c>
      <c r="L22" s="83" t="s">
        <v>361</v>
      </c>
      <c r="M22" s="83" t="s">
        <v>362</v>
      </c>
      <c r="N22" s="83" t="s">
        <v>361</v>
      </c>
      <c r="O22" s="83" t="s">
        <v>362</v>
      </c>
      <c r="P22" s="83" t="s">
        <v>361</v>
      </c>
      <c r="Q22" s="83" t="s">
        <v>362</v>
      </c>
      <c r="R22" s="83" t="s">
        <v>361</v>
      </c>
      <c r="S22" s="83" t="s">
        <v>362</v>
      </c>
      <c r="T22" s="82" t="s">
        <v>169</v>
      </c>
      <c r="U22" s="82" t="s">
        <v>11</v>
      </c>
    </row>
    <row r="23" spans="1:21" ht="19.5" customHeight="1" x14ac:dyDescent="0.25">
      <c r="A23" s="74">
        <v>1</v>
      </c>
      <c r="B23" s="74">
        <v>2</v>
      </c>
      <c r="C23" s="74">
        <v>3</v>
      </c>
      <c r="D23" s="74">
        <v>4</v>
      </c>
      <c r="E23" s="74">
        <v>5</v>
      </c>
      <c r="F23" s="74">
        <v>6</v>
      </c>
      <c r="G23" s="139">
        <v>7</v>
      </c>
      <c r="H23" s="139">
        <v>8</v>
      </c>
      <c r="I23" s="139">
        <v>9</v>
      </c>
      <c r="J23" s="139">
        <v>10</v>
      </c>
      <c r="K23" s="139">
        <v>11</v>
      </c>
      <c r="L23" s="139">
        <v>12</v>
      </c>
      <c r="M23" s="139">
        <v>13</v>
      </c>
      <c r="N23" s="139">
        <v>14</v>
      </c>
      <c r="O23" s="139">
        <v>15</v>
      </c>
      <c r="P23" s="139">
        <v>16</v>
      </c>
      <c r="Q23" s="139">
        <v>17</v>
      </c>
      <c r="R23" s="139">
        <v>18</v>
      </c>
      <c r="S23" s="139">
        <v>19</v>
      </c>
      <c r="T23" s="139">
        <v>20</v>
      </c>
      <c r="U23" s="139">
        <v>21</v>
      </c>
    </row>
    <row r="24" spans="1:21" ht="47.25" customHeight="1" x14ac:dyDescent="0.25">
      <c r="A24" s="79">
        <v>1</v>
      </c>
      <c r="B24" s="78" t="s">
        <v>168</v>
      </c>
      <c r="C24" s="201">
        <v>4.38</v>
      </c>
      <c r="D24" s="201">
        <v>4.2530000000000001</v>
      </c>
      <c r="E24" s="187">
        <v>0</v>
      </c>
      <c r="F24" s="187">
        <v>0</v>
      </c>
      <c r="G24" s="187">
        <v>0</v>
      </c>
      <c r="H24" s="187">
        <v>0</v>
      </c>
      <c r="I24" s="187">
        <v>0</v>
      </c>
      <c r="J24" s="187">
        <v>0</v>
      </c>
      <c r="K24" s="187">
        <v>0</v>
      </c>
      <c r="L24" s="81"/>
      <c r="M24" s="81"/>
      <c r="N24" s="81"/>
      <c r="O24" s="187">
        <v>0</v>
      </c>
      <c r="P24" s="187">
        <v>0</v>
      </c>
      <c r="Q24" s="187">
        <v>0</v>
      </c>
      <c r="R24" s="187">
        <v>0</v>
      </c>
      <c r="S24" s="187">
        <v>0</v>
      </c>
      <c r="T24" s="201">
        <v>4.38</v>
      </c>
      <c r="U24" s="201">
        <v>4.2530000000000001</v>
      </c>
    </row>
    <row r="25" spans="1:21" ht="24" customHeight="1" x14ac:dyDescent="0.25">
      <c r="A25" s="76" t="s">
        <v>167</v>
      </c>
      <c r="B25" s="54" t="s">
        <v>166</v>
      </c>
      <c r="C25" s="187">
        <v>0</v>
      </c>
      <c r="D25" s="187">
        <v>0</v>
      </c>
      <c r="E25" s="187">
        <v>0</v>
      </c>
      <c r="F25" s="187">
        <v>0</v>
      </c>
      <c r="G25" s="187">
        <v>0</v>
      </c>
      <c r="H25" s="187">
        <v>0</v>
      </c>
      <c r="I25" s="187">
        <v>0</v>
      </c>
      <c r="J25" s="187">
        <v>0</v>
      </c>
      <c r="K25" s="187">
        <v>0</v>
      </c>
      <c r="L25" s="187">
        <v>0</v>
      </c>
      <c r="M25" s="187">
        <v>0</v>
      </c>
      <c r="N25" s="187">
        <v>0</v>
      </c>
      <c r="O25" s="187">
        <v>0</v>
      </c>
      <c r="P25" s="187">
        <v>0</v>
      </c>
      <c r="Q25" s="187">
        <v>0</v>
      </c>
      <c r="R25" s="187">
        <v>0</v>
      </c>
      <c r="S25" s="187">
        <v>0</v>
      </c>
      <c r="T25" s="187">
        <v>0</v>
      </c>
      <c r="U25" s="187">
        <v>0</v>
      </c>
    </row>
    <row r="26" spans="1:21" x14ac:dyDescent="0.25">
      <c r="A26" s="76" t="s">
        <v>165</v>
      </c>
      <c r="B26" s="54" t="s">
        <v>164</v>
      </c>
      <c r="C26" s="187">
        <v>0</v>
      </c>
      <c r="D26" s="187">
        <v>0</v>
      </c>
      <c r="E26" s="187">
        <v>0</v>
      </c>
      <c r="F26" s="187">
        <v>0</v>
      </c>
      <c r="G26" s="187">
        <v>0</v>
      </c>
      <c r="H26" s="187">
        <v>0</v>
      </c>
      <c r="I26" s="187">
        <v>0</v>
      </c>
      <c r="J26" s="187">
        <v>0</v>
      </c>
      <c r="K26" s="187">
        <v>0</v>
      </c>
      <c r="L26" s="187">
        <v>0</v>
      </c>
      <c r="M26" s="187">
        <v>0</v>
      </c>
      <c r="N26" s="187">
        <v>0</v>
      </c>
      <c r="O26" s="187">
        <v>0</v>
      </c>
      <c r="P26" s="187">
        <v>0</v>
      </c>
      <c r="Q26" s="187">
        <v>0</v>
      </c>
      <c r="R26" s="187">
        <v>0</v>
      </c>
      <c r="S26" s="187">
        <v>0</v>
      </c>
      <c r="T26" s="187">
        <v>0</v>
      </c>
      <c r="U26" s="187">
        <v>0</v>
      </c>
    </row>
    <row r="27" spans="1:21" ht="31.5" x14ac:dyDescent="0.25">
      <c r="A27" s="76" t="s">
        <v>163</v>
      </c>
      <c r="B27" s="54" t="s">
        <v>317</v>
      </c>
      <c r="C27" s="201">
        <v>4.38</v>
      </c>
      <c r="D27" s="201">
        <v>4.2530000000000001</v>
      </c>
      <c r="E27" s="187">
        <v>0</v>
      </c>
      <c r="F27" s="187">
        <v>0</v>
      </c>
      <c r="G27" s="187">
        <v>0</v>
      </c>
      <c r="H27" s="187">
        <v>0</v>
      </c>
      <c r="I27" s="187">
        <v>0</v>
      </c>
      <c r="J27" s="187">
        <v>0</v>
      </c>
      <c r="K27" s="187">
        <v>0</v>
      </c>
      <c r="L27" s="81"/>
      <c r="M27" s="81"/>
      <c r="N27" s="81"/>
      <c r="O27" s="187">
        <v>0</v>
      </c>
      <c r="P27" s="187">
        <v>0</v>
      </c>
      <c r="Q27" s="187">
        <v>0</v>
      </c>
      <c r="R27" s="187">
        <v>0</v>
      </c>
      <c r="S27" s="187">
        <v>0</v>
      </c>
      <c r="T27" s="201">
        <v>4.38</v>
      </c>
      <c r="U27" s="201">
        <v>4.2530000000000001</v>
      </c>
    </row>
    <row r="28" spans="1:21" x14ac:dyDescent="0.25">
      <c r="A28" s="76" t="s">
        <v>162</v>
      </c>
      <c r="B28" s="54" t="s">
        <v>161</v>
      </c>
      <c r="C28" s="187">
        <v>0</v>
      </c>
      <c r="D28" s="187">
        <v>0</v>
      </c>
      <c r="E28" s="187">
        <v>0</v>
      </c>
      <c r="F28" s="187">
        <v>0</v>
      </c>
      <c r="G28" s="187">
        <v>0</v>
      </c>
      <c r="H28" s="187">
        <v>0</v>
      </c>
      <c r="I28" s="187">
        <v>0</v>
      </c>
      <c r="J28" s="187">
        <v>0</v>
      </c>
      <c r="K28" s="187">
        <v>0</v>
      </c>
      <c r="L28" s="187">
        <v>0</v>
      </c>
      <c r="M28" s="187">
        <v>0</v>
      </c>
      <c r="N28" s="187">
        <v>0</v>
      </c>
      <c r="O28" s="187">
        <v>0</v>
      </c>
      <c r="P28" s="187">
        <v>0</v>
      </c>
      <c r="Q28" s="187">
        <v>0</v>
      </c>
      <c r="R28" s="187">
        <v>0</v>
      </c>
      <c r="S28" s="187">
        <v>0</v>
      </c>
      <c r="T28" s="187">
        <v>0</v>
      </c>
      <c r="U28" s="187">
        <v>0</v>
      </c>
    </row>
    <row r="29" spans="1:21" x14ac:dyDescent="0.25">
      <c r="A29" s="76" t="s">
        <v>160</v>
      </c>
      <c r="B29" s="80" t="s">
        <v>159</v>
      </c>
      <c r="C29" s="187">
        <v>0</v>
      </c>
      <c r="D29" s="187">
        <v>0</v>
      </c>
      <c r="E29" s="187">
        <v>0</v>
      </c>
      <c r="F29" s="187">
        <v>0</v>
      </c>
      <c r="G29" s="187">
        <v>0</v>
      </c>
      <c r="H29" s="187">
        <v>0</v>
      </c>
      <c r="I29" s="187">
        <v>0</v>
      </c>
      <c r="J29" s="187">
        <v>0</v>
      </c>
      <c r="K29" s="187">
        <v>0</v>
      </c>
      <c r="L29" s="187">
        <v>0</v>
      </c>
      <c r="M29" s="187">
        <v>0</v>
      </c>
      <c r="N29" s="187">
        <v>0</v>
      </c>
      <c r="O29" s="187">
        <v>0</v>
      </c>
      <c r="P29" s="187">
        <v>0</v>
      </c>
      <c r="Q29" s="187">
        <v>0</v>
      </c>
      <c r="R29" s="187">
        <v>0</v>
      </c>
      <c r="S29" s="187">
        <v>0</v>
      </c>
      <c r="T29" s="187">
        <v>0</v>
      </c>
      <c r="U29" s="187">
        <v>0</v>
      </c>
    </row>
    <row r="30" spans="1:21" ht="47.25" x14ac:dyDescent="0.25">
      <c r="A30" s="79" t="s">
        <v>63</v>
      </c>
      <c r="B30" s="78" t="s">
        <v>158</v>
      </c>
      <c r="C30" s="205">
        <v>3.65</v>
      </c>
      <c r="D30" s="205">
        <v>3.544</v>
      </c>
      <c r="E30" s="187">
        <v>0</v>
      </c>
      <c r="F30" s="187">
        <v>0</v>
      </c>
      <c r="G30" s="187">
        <v>0</v>
      </c>
      <c r="H30" s="187">
        <v>0</v>
      </c>
      <c r="I30" s="187">
        <v>0</v>
      </c>
      <c r="J30" s="187">
        <v>0</v>
      </c>
      <c r="K30" s="187">
        <v>0</v>
      </c>
      <c r="L30" s="187">
        <v>0</v>
      </c>
      <c r="M30" s="187">
        <v>0</v>
      </c>
      <c r="N30" s="187">
        <v>0</v>
      </c>
      <c r="O30" s="187">
        <v>0</v>
      </c>
      <c r="P30" s="187">
        <v>0</v>
      </c>
      <c r="Q30" s="187">
        <v>0</v>
      </c>
      <c r="R30" s="187">
        <v>0</v>
      </c>
      <c r="S30" s="187">
        <v>0</v>
      </c>
      <c r="T30" s="205">
        <v>3.65</v>
      </c>
      <c r="U30" s="205">
        <v>3.544</v>
      </c>
    </row>
    <row r="31" spans="1:21" x14ac:dyDescent="0.25">
      <c r="A31" s="79" t="s">
        <v>157</v>
      </c>
      <c r="B31" s="54" t="s">
        <v>156</v>
      </c>
      <c r="C31" s="187">
        <v>0</v>
      </c>
      <c r="D31" s="187">
        <v>0</v>
      </c>
      <c r="E31" s="187">
        <v>0</v>
      </c>
      <c r="F31" s="187">
        <v>0</v>
      </c>
      <c r="G31" s="187">
        <v>0</v>
      </c>
      <c r="H31" s="187">
        <v>0</v>
      </c>
      <c r="I31" s="187">
        <v>0</v>
      </c>
      <c r="J31" s="187">
        <v>0</v>
      </c>
      <c r="K31" s="187">
        <v>0</v>
      </c>
      <c r="L31" s="187">
        <v>0</v>
      </c>
      <c r="M31" s="187">
        <v>0</v>
      </c>
      <c r="N31" s="187">
        <v>0</v>
      </c>
      <c r="O31" s="187">
        <v>0</v>
      </c>
      <c r="P31" s="187">
        <v>0</v>
      </c>
      <c r="Q31" s="187">
        <v>0</v>
      </c>
      <c r="R31" s="187">
        <v>0</v>
      </c>
      <c r="S31" s="187">
        <v>0</v>
      </c>
      <c r="T31" s="187">
        <v>0</v>
      </c>
      <c r="U31" s="187">
        <v>0</v>
      </c>
    </row>
    <row r="32" spans="1:21" ht="31.5" x14ac:dyDescent="0.25">
      <c r="A32" s="79" t="s">
        <v>155</v>
      </c>
      <c r="B32" s="54" t="s">
        <v>154</v>
      </c>
      <c r="C32" s="205">
        <v>3.65</v>
      </c>
      <c r="D32" s="205">
        <v>3.544</v>
      </c>
      <c r="E32" s="187">
        <v>0</v>
      </c>
      <c r="F32" s="187">
        <v>0</v>
      </c>
      <c r="G32" s="187">
        <v>0</v>
      </c>
      <c r="H32" s="187">
        <v>0</v>
      </c>
      <c r="I32" s="187">
        <v>0</v>
      </c>
      <c r="J32" s="187">
        <v>0</v>
      </c>
      <c r="K32" s="187">
        <v>0</v>
      </c>
      <c r="L32" s="187">
        <v>0</v>
      </c>
      <c r="M32" s="187">
        <v>0</v>
      </c>
      <c r="N32" s="187">
        <v>0</v>
      </c>
      <c r="O32" s="187">
        <v>0</v>
      </c>
      <c r="P32" s="187">
        <v>0</v>
      </c>
      <c r="Q32" s="187">
        <v>0</v>
      </c>
      <c r="R32" s="187">
        <v>0</v>
      </c>
      <c r="S32" s="187">
        <v>0</v>
      </c>
      <c r="T32" s="205">
        <v>3.65</v>
      </c>
      <c r="U32" s="205">
        <v>3.544</v>
      </c>
    </row>
    <row r="33" spans="1:21" x14ac:dyDescent="0.25">
      <c r="A33" s="79" t="s">
        <v>153</v>
      </c>
      <c r="B33" s="54" t="s">
        <v>152</v>
      </c>
      <c r="C33" s="187">
        <v>0</v>
      </c>
      <c r="D33" s="187">
        <v>0</v>
      </c>
      <c r="E33" s="187">
        <v>0</v>
      </c>
      <c r="F33" s="187">
        <v>0</v>
      </c>
      <c r="G33" s="187">
        <v>0</v>
      </c>
      <c r="H33" s="187">
        <v>0</v>
      </c>
      <c r="I33" s="187">
        <v>0</v>
      </c>
      <c r="J33" s="187">
        <v>0</v>
      </c>
      <c r="K33" s="187">
        <v>0</v>
      </c>
      <c r="L33" s="187">
        <v>0</v>
      </c>
      <c r="M33" s="187">
        <v>0</v>
      </c>
      <c r="N33" s="187">
        <v>0</v>
      </c>
      <c r="O33" s="187">
        <v>0</v>
      </c>
      <c r="P33" s="187">
        <v>0</v>
      </c>
      <c r="Q33" s="187">
        <v>0</v>
      </c>
      <c r="R33" s="187">
        <v>0</v>
      </c>
      <c r="S33" s="187">
        <v>0</v>
      </c>
      <c r="T33" s="187">
        <v>0</v>
      </c>
      <c r="U33" s="187">
        <v>0</v>
      </c>
    </row>
    <row r="34" spans="1:21" x14ac:dyDescent="0.25">
      <c r="A34" s="79" t="s">
        <v>151</v>
      </c>
      <c r="B34" s="54" t="s">
        <v>150</v>
      </c>
      <c r="C34" s="187">
        <v>0</v>
      </c>
      <c r="D34" s="187">
        <v>0</v>
      </c>
      <c r="E34" s="187">
        <v>0</v>
      </c>
      <c r="F34" s="187">
        <v>0</v>
      </c>
      <c r="G34" s="187">
        <v>0</v>
      </c>
      <c r="H34" s="187">
        <v>0</v>
      </c>
      <c r="I34" s="187">
        <v>0</v>
      </c>
      <c r="J34" s="187">
        <v>0</v>
      </c>
      <c r="K34" s="187">
        <v>0</v>
      </c>
      <c r="L34" s="187">
        <v>0</v>
      </c>
      <c r="M34" s="187">
        <v>0</v>
      </c>
      <c r="N34" s="187">
        <v>0</v>
      </c>
      <c r="O34" s="187">
        <v>0</v>
      </c>
      <c r="P34" s="187">
        <v>0</v>
      </c>
      <c r="Q34" s="187">
        <v>0</v>
      </c>
      <c r="R34" s="187">
        <v>0</v>
      </c>
      <c r="S34" s="187">
        <v>0</v>
      </c>
      <c r="T34" s="187">
        <v>0</v>
      </c>
      <c r="U34" s="187">
        <v>0</v>
      </c>
    </row>
    <row r="35" spans="1:21" ht="31.5" x14ac:dyDescent="0.25">
      <c r="A35" s="79" t="s">
        <v>62</v>
      </c>
      <c r="B35" s="78" t="s">
        <v>149</v>
      </c>
      <c r="C35" s="187">
        <v>3.7</v>
      </c>
      <c r="D35" s="187">
        <v>3.15</v>
      </c>
      <c r="E35" s="187">
        <v>0</v>
      </c>
      <c r="F35" s="187">
        <v>0</v>
      </c>
      <c r="G35" s="187">
        <v>0</v>
      </c>
      <c r="H35" s="187">
        <v>0</v>
      </c>
      <c r="I35" s="187">
        <v>0</v>
      </c>
      <c r="J35" s="187">
        <v>0</v>
      </c>
      <c r="K35" s="187">
        <v>0</v>
      </c>
      <c r="L35" s="187"/>
      <c r="M35" s="187"/>
      <c r="N35" s="187"/>
      <c r="O35" s="187"/>
      <c r="P35" s="187">
        <v>0</v>
      </c>
      <c r="Q35" s="187">
        <v>0</v>
      </c>
      <c r="R35" s="187">
        <v>0</v>
      </c>
      <c r="S35" s="187">
        <v>0</v>
      </c>
      <c r="T35" s="187">
        <v>3.7</v>
      </c>
      <c r="U35" s="187">
        <v>3.15</v>
      </c>
    </row>
    <row r="36" spans="1:21" ht="31.5" x14ac:dyDescent="0.25">
      <c r="A36" s="76" t="s">
        <v>148</v>
      </c>
      <c r="B36" s="75" t="s">
        <v>147</v>
      </c>
      <c r="C36" s="187">
        <v>0</v>
      </c>
      <c r="D36" s="187">
        <v>0</v>
      </c>
      <c r="E36" s="187">
        <v>0</v>
      </c>
      <c r="F36" s="187">
        <v>0</v>
      </c>
      <c r="G36" s="187">
        <v>0</v>
      </c>
      <c r="H36" s="187">
        <v>0</v>
      </c>
      <c r="I36" s="187">
        <v>0</v>
      </c>
      <c r="J36" s="187">
        <v>0</v>
      </c>
      <c r="K36" s="187">
        <v>0</v>
      </c>
      <c r="L36" s="187"/>
      <c r="M36" s="187"/>
      <c r="N36" s="187"/>
      <c r="O36" s="187">
        <v>0</v>
      </c>
      <c r="P36" s="187">
        <v>0</v>
      </c>
      <c r="Q36" s="187">
        <v>0</v>
      </c>
      <c r="R36" s="187">
        <v>0</v>
      </c>
      <c r="S36" s="187">
        <v>0</v>
      </c>
      <c r="T36" s="187">
        <v>0</v>
      </c>
      <c r="U36" s="187">
        <v>0</v>
      </c>
    </row>
    <row r="37" spans="1:21" x14ac:dyDescent="0.25">
      <c r="A37" s="76" t="s">
        <v>146</v>
      </c>
      <c r="B37" s="75" t="s">
        <v>136</v>
      </c>
      <c r="C37" s="187">
        <v>0</v>
      </c>
      <c r="D37" s="187">
        <v>0</v>
      </c>
      <c r="E37" s="187">
        <v>0</v>
      </c>
      <c r="F37" s="187">
        <v>0</v>
      </c>
      <c r="G37" s="187">
        <v>0</v>
      </c>
      <c r="H37" s="187">
        <v>0</v>
      </c>
      <c r="I37" s="187">
        <v>0</v>
      </c>
      <c r="J37" s="187">
        <v>0</v>
      </c>
      <c r="K37" s="187">
        <v>0</v>
      </c>
      <c r="L37" s="187"/>
      <c r="M37" s="187"/>
      <c r="N37" s="187"/>
      <c r="O37" s="187">
        <v>0</v>
      </c>
      <c r="P37" s="187">
        <v>0</v>
      </c>
      <c r="Q37" s="187">
        <v>0</v>
      </c>
      <c r="R37" s="187">
        <v>0</v>
      </c>
      <c r="S37" s="187">
        <v>0</v>
      </c>
      <c r="T37" s="187">
        <v>0</v>
      </c>
      <c r="U37" s="187">
        <v>0</v>
      </c>
    </row>
    <row r="38" spans="1:21" x14ac:dyDescent="0.25">
      <c r="A38" s="76" t="s">
        <v>145</v>
      </c>
      <c r="B38" s="75" t="s">
        <v>134</v>
      </c>
      <c r="C38" s="187">
        <v>0</v>
      </c>
      <c r="D38" s="187">
        <v>0</v>
      </c>
      <c r="E38" s="187">
        <v>0</v>
      </c>
      <c r="F38" s="187">
        <v>0</v>
      </c>
      <c r="G38" s="187">
        <v>0</v>
      </c>
      <c r="H38" s="187">
        <v>0</v>
      </c>
      <c r="I38" s="187">
        <v>0</v>
      </c>
      <c r="J38" s="187">
        <v>0</v>
      </c>
      <c r="K38" s="187">
        <v>0</v>
      </c>
      <c r="L38" s="187"/>
      <c r="M38" s="187"/>
      <c r="N38" s="187"/>
      <c r="O38" s="187">
        <v>0</v>
      </c>
      <c r="P38" s="187">
        <v>0</v>
      </c>
      <c r="Q38" s="187">
        <v>0</v>
      </c>
      <c r="R38" s="187">
        <v>0</v>
      </c>
      <c r="S38" s="187">
        <v>0</v>
      </c>
      <c r="T38" s="73"/>
      <c r="U38" s="72"/>
    </row>
    <row r="39" spans="1:21" ht="31.5" x14ac:dyDescent="0.25">
      <c r="A39" s="76" t="s">
        <v>144</v>
      </c>
      <c r="B39" s="54" t="s">
        <v>132</v>
      </c>
      <c r="C39" s="187">
        <v>3.7</v>
      </c>
      <c r="D39" s="187">
        <v>3.15</v>
      </c>
      <c r="E39" s="187">
        <v>0</v>
      </c>
      <c r="F39" s="187">
        <v>0</v>
      </c>
      <c r="G39" s="187">
        <v>0</v>
      </c>
      <c r="H39" s="187">
        <v>0</v>
      </c>
      <c r="I39" s="187">
        <v>0</v>
      </c>
      <c r="J39" s="187">
        <v>0</v>
      </c>
      <c r="K39" s="187">
        <v>0</v>
      </c>
      <c r="L39" s="187"/>
      <c r="M39" s="187"/>
      <c r="N39" s="187"/>
      <c r="O39" s="187"/>
      <c r="P39" s="187">
        <v>0</v>
      </c>
      <c r="Q39" s="187">
        <v>0</v>
      </c>
      <c r="R39" s="187">
        <v>0</v>
      </c>
      <c r="S39" s="187">
        <v>0</v>
      </c>
      <c r="T39" s="187">
        <v>3.7</v>
      </c>
      <c r="U39" s="187">
        <v>3.15</v>
      </c>
    </row>
    <row r="40" spans="1:21" ht="31.5" x14ac:dyDescent="0.25">
      <c r="A40" s="76" t="s">
        <v>143</v>
      </c>
      <c r="B40" s="54" t="s">
        <v>130</v>
      </c>
      <c r="C40" s="187">
        <v>0</v>
      </c>
      <c r="D40" s="187">
        <v>0</v>
      </c>
      <c r="E40" s="187">
        <v>0</v>
      </c>
      <c r="F40" s="187">
        <v>0</v>
      </c>
      <c r="G40" s="187">
        <v>0</v>
      </c>
      <c r="H40" s="187">
        <v>0</v>
      </c>
      <c r="I40" s="187">
        <v>0</v>
      </c>
      <c r="J40" s="187">
        <v>0</v>
      </c>
      <c r="K40" s="187">
        <v>0</v>
      </c>
      <c r="L40" s="187"/>
      <c r="M40" s="187"/>
      <c r="N40" s="187"/>
      <c r="O40" s="187">
        <v>0</v>
      </c>
      <c r="P40" s="187">
        <v>0</v>
      </c>
      <c r="Q40" s="187">
        <v>0</v>
      </c>
      <c r="R40" s="187">
        <v>0</v>
      </c>
      <c r="S40" s="187">
        <v>0</v>
      </c>
      <c r="T40" s="187">
        <v>0</v>
      </c>
      <c r="U40" s="187">
        <v>0</v>
      </c>
    </row>
    <row r="41" spans="1:21" x14ac:dyDescent="0.25">
      <c r="A41" s="76" t="s">
        <v>142</v>
      </c>
      <c r="B41" s="54" t="s">
        <v>128</v>
      </c>
      <c r="C41" s="187">
        <v>0</v>
      </c>
      <c r="D41" s="187">
        <v>0</v>
      </c>
      <c r="E41" s="187">
        <v>0</v>
      </c>
      <c r="F41" s="187">
        <v>0</v>
      </c>
      <c r="G41" s="187">
        <v>0</v>
      </c>
      <c r="H41" s="187">
        <v>0</v>
      </c>
      <c r="I41" s="187">
        <v>0</v>
      </c>
      <c r="J41" s="187">
        <v>0</v>
      </c>
      <c r="K41" s="187">
        <v>0</v>
      </c>
      <c r="L41" s="187"/>
      <c r="M41" s="187"/>
      <c r="N41" s="187"/>
      <c r="O41" s="187">
        <v>0</v>
      </c>
      <c r="P41" s="187">
        <v>0</v>
      </c>
      <c r="Q41" s="187">
        <v>0</v>
      </c>
      <c r="R41" s="187">
        <v>0</v>
      </c>
      <c r="S41" s="187">
        <v>0</v>
      </c>
      <c r="T41" s="187">
        <v>0</v>
      </c>
      <c r="U41" s="187">
        <v>0</v>
      </c>
    </row>
    <row r="42" spans="1:21" ht="18.75" x14ac:dyDescent="0.25">
      <c r="A42" s="76" t="s">
        <v>141</v>
      </c>
      <c r="B42" s="75" t="s">
        <v>126</v>
      </c>
      <c r="C42" s="187">
        <v>0</v>
      </c>
      <c r="D42" s="187">
        <v>0</v>
      </c>
      <c r="E42" s="187">
        <v>0</v>
      </c>
      <c r="F42" s="187">
        <v>0</v>
      </c>
      <c r="G42" s="187">
        <v>0</v>
      </c>
      <c r="H42" s="187">
        <v>0</v>
      </c>
      <c r="I42" s="187">
        <v>0</v>
      </c>
      <c r="J42" s="187">
        <v>0</v>
      </c>
      <c r="K42" s="187">
        <v>0</v>
      </c>
      <c r="L42" s="187"/>
      <c r="M42" s="187"/>
      <c r="N42" s="187"/>
      <c r="O42" s="187">
        <v>0</v>
      </c>
      <c r="P42" s="187">
        <v>0</v>
      </c>
      <c r="Q42" s="187">
        <v>0</v>
      </c>
      <c r="R42" s="187">
        <v>0</v>
      </c>
      <c r="S42" s="187">
        <v>0</v>
      </c>
      <c r="T42" s="187">
        <v>0</v>
      </c>
      <c r="U42" s="187">
        <v>0</v>
      </c>
    </row>
    <row r="43" spans="1:21" x14ac:dyDescent="0.25">
      <c r="A43" s="79" t="s">
        <v>61</v>
      </c>
      <c r="B43" s="78" t="s">
        <v>140</v>
      </c>
      <c r="C43" s="187">
        <v>3.7</v>
      </c>
      <c r="D43" s="187">
        <v>3.15</v>
      </c>
      <c r="E43" s="187">
        <v>0</v>
      </c>
      <c r="F43" s="187">
        <v>0</v>
      </c>
      <c r="G43" s="187">
        <v>0</v>
      </c>
      <c r="H43" s="187">
        <v>0</v>
      </c>
      <c r="I43" s="187">
        <v>0</v>
      </c>
      <c r="J43" s="187">
        <v>0</v>
      </c>
      <c r="K43" s="187">
        <v>0</v>
      </c>
      <c r="L43" s="187"/>
      <c r="M43" s="187"/>
      <c r="N43" s="187"/>
      <c r="O43" s="187"/>
      <c r="P43" s="187">
        <v>0</v>
      </c>
      <c r="Q43" s="187">
        <v>0</v>
      </c>
      <c r="R43" s="187">
        <v>0</v>
      </c>
      <c r="S43" s="187">
        <v>0</v>
      </c>
      <c r="T43" s="187">
        <v>3.7</v>
      </c>
      <c r="U43" s="187">
        <v>3.15</v>
      </c>
    </row>
    <row r="44" spans="1:21" x14ac:dyDescent="0.25">
      <c r="A44" s="76" t="s">
        <v>139</v>
      </c>
      <c r="B44" s="54" t="s">
        <v>138</v>
      </c>
      <c r="C44" s="187">
        <v>0</v>
      </c>
      <c r="D44" s="187">
        <v>0</v>
      </c>
      <c r="E44" s="187">
        <v>0</v>
      </c>
      <c r="F44" s="187">
        <v>0</v>
      </c>
      <c r="G44" s="187">
        <v>0</v>
      </c>
      <c r="H44" s="187">
        <v>0</v>
      </c>
      <c r="I44" s="187">
        <v>0</v>
      </c>
      <c r="J44" s="187">
        <v>0</v>
      </c>
      <c r="K44" s="187">
        <v>0</v>
      </c>
      <c r="L44" s="187"/>
      <c r="M44" s="187"/>
      <c r="N44" s="187"/>
      <c r="O44" s="187">
        <v>0</v>
      </c>
      <c r="P44" s="187">
        <v>0</v>
      </c>
      <c r="Q44" s="187">
        <v>0</v>
      </c>
      <c r="R44" s="187">
        <v>0</v>
      </c>
      <c r="S44" s="187">
        <v>0</v>
      </c>
      <c r="T44" s="187">
        <v>0</v>
      </c>
      <c r="U44" s="187" t="s">
        <v>444</v>
      </c>
    </row>
    <row r="45" spans="1:21" x14ac:dyDescent="0.25">
      <c r="A45" s="76" t="s">
        <v>137</v>
      </c>
      <c r="B45" s="54" t="s">
        <v>136</v>
      </c>
      <c r="C45" s="187">
        <v>0</v>
      </c>
      <c r="D45" s="187">
        <v>0</v>
      </c>
      <c r="E45" s="187">
        <v>0</v>
      </c>
      <c r="F45" s="187">
        <v>0</v>
      </c>
      <c r="G45" s="187">
        <v>0</v>
      </c>
      <c r="H45" s="187">
        <v>0</v>
      </c>
      <c r="I45" s="187">
        <v>0</v>
      </c>
      <c r="J45" s="187">
        <v>0</v>
      </c>
      <c r="K45" s="187">
        <v>0</v>
      </c>
      <c r="L45" s="187"/>
      <c r="M45" s="187"/>
      <c r="N45" s="187"/>
      <c r="O45" s="187">
        <v>0</v>
      </c>
      <c r="P45" s="187">
        <v>0</v>
      </c>
      <c r="Q45" s="187">
        <v>0</v>
      </c>
      <c r="R45" s="187">
        <v>0</v>
      </c>
      <c r="S45" s="187">
        <v>0</v>
      </c>
      <c r="T45" s="187">
        <v>0</v>
      </c>
      <c r="U45" s="187">
        <v>0</v>
      </c>
    </row>
    <row r="46" spans="1:21" x14ac:dyDescent="0.25">
      <c r="A46" s="76" t="s">
        <v>135</v>
      </c>
      <c r="B46" s="54" t="s">
        <v>134</v>
      </c>
      <c r="C46" s="187">
        <v>0</v>
      </c>
      <c r="D46" s="187">
        <v>0</v>
      </c>
      <c r="E46" s="187">
        <v>0</v>
      </c>
      <c r="F46" s="187">
        <v>0</v>
      </c>
      <c r="G46" s="187">
        <v>0</v>
      </c>
      <c r="H46" s="187">
        <v>0</v>
      </c>
      <c r="I46" s="187">
        <v>0</v>
      </c>
      <c r="J46" s="187">
        <v>0</v>
      </c>
      <c r="K46" s="187">
        <v>0</v>
      </c>
      <c r="L46" s="187"/>
      <c r="M46" s="187"/>
      <c r="N46" s="187"/>
      <c r="O46" s="187">
        <v>0</v>
      </c>
      <c r="P46" s="187">
        <v>0</v>
      </c>
      <c r="Q46" s="187">
        <v>0</v>
      </c>
      <c r="R46" s="187">
        <v>0</v>
      </c>
      <c r="S46" s="187">
        <v>0</v>
      </c>
      <c r="T46" s="187">
        <v>0</v>
      </c>
      <c r="U46" s="187">
        <v>0</v>
      </c>
    </row>
    <row r="47" spans="1:21" ht="31.5" x14ac:dyDescent="0.25">
      <c r="A47" s="76" t="s">
        <v>133</v>
      </c>
      <c r="B47" s="54" t="s">
        <v>132</v>
      </c>
      <c r="C47" s="187">
        <v>3.7</v>
      </c>
      <c r="D47" s="187">
        <v>3.15</v>
      </c>
      <c r="E47" s="187">
        <v>0</v>
      </c>
      <c r="F47" s="187">
        <v>0</v>
      </c>
      <c r="G47" s="187">
        <v>0</v>
      </c>
      <c r="H47" s="187">
        <v>0</v>
      </c>
      <c r="I47" s="187">
        <v>0</v>
      </c>
      <c r="J47" s="187">
        <v>0</v>
      </c>
      <c r="K47" s="187">
        <v>0</v>
      </c>
      <c r="L47" s="187"/>
      <c r="M47" s="187"/>
      <c r="N47" s="187"/>
      <c r="O47" s="187"/>
      <c r="P47" s="187">
        <v>0</v>
      </c>
      <c r="Q47" s="187">
        <v>0</v>
      </c>
      <c r="R47" s="187">
        <v>0</v>
      </c>
      <c r="S47" s="187">
        <v>0</v>
      </c>
      <c r="T47" s="187">
        <v>3.7</v>
      </c>
      <c r="U47" s="187">
        <v>3.15</v>
      </c>
    </row>
    <row r="48" spans="1:21" ht="31.5" x14ac:dyDescent="0.25">
      <c r="A48" s="76" t="s">
        <v>131</v>
      </c>
      <c r="B48" s="54" t="s">
        <v>130</v>
      </c>
      <c r="C48" s="187">
        <v>0</v>
      </c>
      <c r="D48" s="187">
        <v>0</v>
      </c>
      <c r="E48" s="187">
        <v>0</v>
      </c>
      <c r="F48" s="187">
        <v>0</v>
      </c>
      <c r="G48" s="187">
        <v>0</v>
      </c>
      <c r="H48" s="187">
        <v>0</v>
      </c>
      <c r="I48" s="187">
        <v>0</v>
      </c>
      <c r="J48" s="187">
        <v>0</v>
      </c>
      <c r="K48" s="187">
        <v>0</v>
      </c>
      <c r="L48" s="187"/>
      <c r="M48" s="187"/>
      <c r="N48" s="187"/>
      <c r="O48" s="187">
        <v>0</v>
      </c>
      <c r="P48" s="187">
        <v>0</v>
      </c>
      <c r="Q48" s="187">
        <v>0</v>
      </c>
      <c r="R48" s="187">
        <v>0</v>
      </c>
      <c r="S48" s="187">
        <v>0</v>
      </c>
      <c r="T48" s="187">
        <v>0</v>
      </c>
      <c r="U48" s="187">
        <v>0</v>
      </c>
    </row>
    <row r="49" spans="1:21" x14ac:dyDescent="0.25">
      <c r="A49" s="76" t="s">
        <v>129</v>
      </c>
      <c r="B49" s="54" t="s">
        <v>128</v>
      </c>
      <c r="C49" s="187">
        <v>0</v>
      </c>
      <c r="D49" s="187">
        <v>0</v>
      </c>
      <c r="E49" s="187">
        <v>0</v>
      </c>
      <c r="F49" s="187">
        <v>0</v>
      </c>
      <c r="G49" s="187">
        <v>0</v>
      </c>
      <c r="H49" s="187">
        <v>0</v>
      </c>
      <c r="I49" s="187">
        <v>0</v>
      </c>
      <c r="J49" s="187">
        <v>0</v>
      </c>
      <c r="K49" s="187">
        <v>0</v>
      </c>
      <c r="L49" s="187"/>
      <c r="M49" s="187"/>
      <c r="N49" s="187"/>
      <c r="O49" s="187">
        <v>0</v>
      </c>
      <c r="P49" s="187">
        <v>0</v>
      </c>
      <c r="Q49" s="187">
        <v>0</v>
      </c>
      <c r="R49" s="187">
        <v>0</v>
      </c>
      <c r="S49" s="187">
        <v>0</v>
      </c>
      <c r="T49" s="187">
        <v>0</v>
      </c>
      <c r="U49" s="187">
        <v>0</v>
      </c>
    </row>
    <row r="50" spans="1:21" ht="18.75" x14ac:dyDescent="0.25">
      <c r="A50" s="76" t="s">
        <v>127</v>
      </c>
      <c r="B50" s="75" t="s">
        <v>126</v>
      </c>
      <c r="C50" s="187">
        <v>0</v>
      </c>
      <c r="D50" s="187">
        <v>0</v>
      </c>
      <c r="E50" s="187">
        <v>0</v>
      </c>
      <c r="F50" s="187">
        <v>0</v>
      </c>
      <c r="G50" s="187">
        <v>0</v>
      </c>
      <c r="H50" s="187">
        <v>0</v>
      </c>
      <c r="I50" s="187">
        <v>0</v>
      </c>
      <c r="J50" s="187">
        <v>0</v>
      </c>
      <c r="K50" s="187">
        <v>0</v>
      </c>
      <c r="L50" s="187"/>
      <c r="M50" s="187"/>
      <c r="N50" s="187"/>
      <c r="O50" s="187">
        <v>0</v>
      </c>
      <c r="P50" s="187">
        <v>0</v>
      </c>
      <c r="Q50" s="187">
        <v>0</v>
      </c>
      <c r="R50" s="187">
        <v>0</v>
      </c>
      <c r="S50" s="187">
        <v>0</v>
      </c>
      <c r="T50" s="187">
        <v>0</v>
      </c>
      <c r="U50" s="187">
        <v>0</v>
      </c>
    </row>
    <row r="51" spans="1:21" ht="35.25" customHeight="1" x14ac:dyDescent="0.25">
      <c r="A51" s="79" t="s">
        <v>59</v>
      </c>
      <c r="B51" s="78" t="s">
        <v>125</v>
      </c>
      <c r="C51" s="187"/>
      <c r="D51" s="187"/>
      <c r="E51" s="187">
        <v>0</v>
      </c>
      <c r="F51" s="187">
        <v>0</v>
      </c>
      <c r="G51" s="187">
        <v>0</v>
      </c>
      <c r="H51" s="187">
        <v>0</v>
      </c>
      <c r="I51" s="187">
        <v>0</v>
      </c>
      <c r="J51" s="187">
        <v>0</v>
      </c>
      <c r="K51" s="187">
        <v>0</v>
      </c>
      <c r="L51" s="54"/>
      <c r="M51" s="185"/>
      <c r="N51" s="54"/>
      <c r="O51" s="187"/>
      <c r="P51" s="187">
        <v>0</v>
      </c>
      <c r="Q51" s="187">
        <v>0</v>
      </c>
      <c r="R51" s="187">
        <v>0</v>
      </c>
      <c r="S51" s="187">
        <v>0</v>
      </c>
      <c r="T51" s="187"/>
      <c r="U51" s="187"/>
    </row>
    <row r="52" spans="1:21" x14ac:dyDescent="0.25">
      <c r="A52" s="76" t="s">
        <v>124</v>
      </c>
      <c r="B52" s="54" t="s">
        <v>123</v>
      </c>
      <c r="C52" s="205">
        <v>3.65</v>
      </c>
      <c r="D52" s="205">
        <v>3.544</v>
      </c>
      <c r="E52" s="187">
        <v>0</v>
      </c>
      <c r="F52" s="187">
        <v>0</v>
      </c>
      <c r="G52" s="187">
        <v>0</v>
      </c>
      <c r="H52" s="187">
        <v>0</v>
      </c>
      <c r="I52" s="187">
        <v>0</v>
      </c>
      <c r="J52" s="187">
        <v>0</v>
      </c>
      <c r="K52" s="187">
        <v>0</v>
      </c>
      <c r="L52" s="187">
        <v>0</v>
      </c>
      <c r="M52" s="187">
        <v>0</v>
      </c>
      <c r="N52" s="187">
        <v>0</v>
      </c>
      <c r="O52" s="187">
        <v>0</v>
      </c>
      <c r="P52" s="187">
        <v>0</v>
      </c>
      <c r="Q52" s="187">
        <v>0</v>
      </c>
      <c r="R52" s="187">
        <v>0</v>
      </c>
      <c r="S52" s="187">
        <v>0</v>
      </c>
      <c r="T52" s="205">
        <v>3.65</v>
      </c>
      <c r="U52" s="205">
        <v>3.544</v>
      </c>
    </row>
    <row r="53" spans="1:21" x14ac:dyDescent="0.25">
      <c r="A53" s="76" t="s">
        <v>122</v>
      </c>
      <c r="B53" s="54" t="s">
        <v>116</v>
      </c>
      <c r="C53" s="187">
        <v>0</v>
      </c>
      <c r="D53" s="187">
        <v>0</v>
      </c>
      <c r="E53" s="187">
        <v>0</v>
      </c>
      <c r="F53" s="187">
        <v>0</v>
      </c>
      <c r="G53" s="187">
        <v>0</v>
      </c>
      <c r="H53" s="187">
        <v>0</v>
      </c>
      <c r="I53" s="187">
        <v>0</v>
      </c>
      <c r="J53" s="187">
        <v>0</v>
      </c>
      <c r="K53" s="187">
        <v>0</v>
      </c>
      <c r="L53" s="187"/>
      <c r="M53" s="187"/>
      <c r="N53" s="187"/>
      <c r="O53" s="187">
        <v>0</v>
      </c>
      <c r="P53" s="187">
        <v>0</v>
      </c>
      <c r="Q53" s="187">
        <v>0</v>
      </c>
      <c r="R53" s="187">
        <v>0</v>
      </c>
      <c r="S53" s="187">
        <v>0</v>
      </c>
      <c r="T53" s="187">
        <v>0</v>
      </c>
      <c r="U53" s="187">
        <v>0</v>
      </c>
    </row>
    <row r="54" spans="1:21" x14ac:dyDescent="0.25">
      <c r="A54" s="76" t="s">
        <v>121</v>
      </c>
      <c r="B54" s="75" t="s">
        <v>115</v>
      </c>
      <c r="C54" s="187">
        <v>0</v>
      </c>
      <c r="D54" s="187">
        <v>0</v>
      </c>
      <c r="E54" s="187">
        <v>0</v>
      </c>
      <c r="F54" s="187">
        <v>0</v>
      </c>
      <c r="G54" s="187">
        <v>0</v>
      </c>
      <c r="H54" s="187">
        <v>0</v>
      </c>
      <c r="I54" s="187">
        <v>0</v>
      </c>
      <c r="J54" s="187">
        <v>0</v>
      </c>
      <c r="K54" s="187">
        <v>0</v>
      </c>
      <c r="L54" s="187"/>
      <c r="M54" s="187"/>
      <c r="N54" s="187"/>
      <c r="O54" s="187">
        <v>0</v>
      </c>
      <c r="P54" s="187">
        <v>0</v>
      </c>
      <c r="Q54" s="187">
        <v>0</v>
      </c>
      <c r="R54" s="187">
        <v>0</v>
      </c>
      <c r="S54" s="187">
        <v>0</v>
      </c>
      <c r="T54" s="187">
        <v>0</v>
      </c>
      <c r="U54" s="187">
        <v>0</v>
      </c>
    </row>
    <row r="55" spans="1:21" x14ac:dyDescent="0.25">
      <c r="A55" s="76" t="s">
        <v>120</v>
      </c>
      <c r="B55" s="75" t="s">
        <v>114</v>
      </c>
      <c r="C55" s="187">
        <v>0</v>
      </c>
      <c r="D55" s="187">
        <v>0</v>
      </c>
      <c r="E55" s="187">
        <v>0</v>
      </c>
      <c r="F55" s="187">
        <v>0</v>
      </c>
      <c r="G55" s="187">
        <v>0</v>
      </c>
      <c r="H55" s="54"/>
      <c r="I55" s="54"/>
      <c r="J55" s="54"/>
      <c r="K55" s="187">
        <v>0</v>
      </c>
      <c r="L55" s="187"/>
      <c r="M55" s="187"/>
      <c r="N55" s="187"/>
      <c r="O55" s="187">
        <v>0</v>
      </c>
      <c r="P55" s="54"/>
      <c r="Q55" s="54"/>
      <c r="R55" s="54"/>
      <c r="S55" s="187">
        <v>0</v>
      </c>
      <c r="T55" s="187">
        <v>0</v>
      </c>
      <c r="U55" s="187">
        <v>0</v>
      </c>
    </row>
    <row r="56" spans="1:21" ht="27" customHeight="1" x14ac:dyDescent="0.25">
      <c r="A56" s="76" t="s">
        <v>119</v>
      </c>
      <c r="B56" s="75" t="s">
        <v>113</v>
      </c>
      <c r="C56" s="187">
        <v>3.7</v>
      </c>
      <c r="D56" s="187">
        <v>3.15</v>
      </c>
      <c r="E56" s="187">
        <v>0</v>
      </c>
      <c r="F56" s="187">
        <v>0</v>
      </c>
      <c r="G56" s="187">
        <v>0</v>
      </c>
      <c r="H56" s="187">
        <v>0</v>
      </c>
      <c r="I56" s="187">
        <v>0</v>
      </c>
      <c r="J56" s="187">
        <v>0</v>
      </c>
      <c r="K56" s="187">
        <v>0</v>
      </c>
      <c r="L56" s="187"/>
      <c r="M56" s="187"/>
      <c r="N56" s="187"/>
      <c r="O56" s="187"/>
      <c r="P56" s="187">
        <v>0</v>
      </c>
      <c r="Q56" s="187">
        <v>0</v>
      </c>
      <c r="R56" s="187">
        <v>0</v>
      </c>
      <c r="S56" s="187">
        <v>0</v>
      </c>
      <c r="T56" s="187">
        <v>3.7</v>
      </c>
      <c r="U56" s="187">
        <v>3.15</v>
      </c>
    </row>
    <row r="57" spans="1:21" ht="18.75" x14ac:dyDescent="0.25">
      <c r="A57" s="76" t="s">
        <v>118</v>
      </c>
      <c r="B57" s="75" t="s">
        <v>112</v>
      </c>
      <c r="C57" s="187">
        <v>0</v>
      </c>
      <c r="D57" s="187">
        <v>0</v>
      </c>
      <c r="E57" s="187">
        <v>0</v>
      </c>
      <c r="F57" s="187">
        <v>0</v>
      </c>
      <c r="G57" s="187">
        <v>0</v>
      </c>
      <c r="H57" s="187">
        <v>0</v>
      </c>
      <c r="I57" s="187">
        <v>0</v>
      </c>
      <c r="J57" s="187">
        <v>0</v>
      </c>
      <c r="K57" s="187">
        <v>0</v>
      </c>
      <c r="L57" s="187"/>
      <c r="M57" s="187"/>
      <c r="N57" s="187"/>
      <c r="O57" s="187">
        <v>0</v>
      </c>
      <c r="P57" s="187">
        <v>0</v>
      </c>
      <c r="Q57" s="187">
        <v>0</v>
      </c>
      <c r="R57" s="187">
        <v>0</v>
      </c>
      <c r="S57" s="187">
        <v>0</v>
      </c>
      <c r="T57" s="187">
        <v>0</v>
      </c>
      <c r="U57" s="187">
        <v>0</v>
      </c>
    </row>
    <row r="58" spans="1:21" ht="36.75" customHeight="1" x14ac:dyDescent="0.25">
      <c r="A58" s="79" t="s">
        <v>58</v>
      </c>
      <c r="B58" s="98" t="s">
        <v>216</v>
      </c>
      <c r="C58" s="187">
        <v>0</v>
      </c>
      <c r="D58" s="187">
        <v>0</v>
      </c>
      <c r="E58" s="187">
        <v>0</v>
      </c>
      <c r="F58" s="187">
        <v>0</v>
      </c>
      <c r="G58" s="187">
        <v>0</v>
      </c>
      <c r="H58" s="187">
        <v>0</v>
      </c>
      <c r="I58" s="187">
        <v>0</v>
      </c>
      <c r="J58" s="187">
        <v>0</v>
      </c>
      <c r="K58" s="187">
        <v>0</v>
      </c>
      <c r="L58" s="187"/>
      <c r="M58" s="187"/>
      <c r="N58" s="187"/>
      <c r="O58" s="187">
        <v>0</v>
      </c>
      <c r="P58" s="187">
        <v>0</v>
      </c>
      <c r="Q58" s="187">
        <v>0</v>
      </c>
      <c r="R58" s="187">
        <v>0</v>
      </c>
      <c r="S58" s="187">
        <v>0</v>
      </c>
      <c r="T58" s="187">
        <v>0</v>
      </c>
      <c r="U58" s="187">
        <v>0</v>
      </c>
    </row>
    <row r="59" spans="1:21" x14ac:dyDescent="0.25">
      <c r="A59" s="79" t="s">
        <v>56</v>
      </c>
      <c r="B59" s="78" t="s">
        <v>117</v>
      </c>
      <c r="C59" s="187">
        <v>0</v>
      </c>
      <c r="D59" s="187">
        <v>0</v>
      </c>
      <c r="E59" s="187">
        <v>0</v>
      </c>
      <c r="F59" s="187">
        <v>0</v>
      </c>
      <c r="G59" s="187">
        <v>0</v>
      </c>
      <c r="H59" s="187">
        <v>0</v>
      </c>
      <c r="I59" s="187">
        <v>0</v>
      </c>
      <c r="J59" s="187">
        <v>0</v>
      </c>
      <c r="K59" s="187">
        <v>0</v>
      </c>
      <c r="L59" s="187"/>
      <c r="M59" s="187"/>
      <c r="N59" s="187"/>
      <c r="O59" s="187">
        <v>0</v>
      </c>
      <c r="P59" s="187">
        <v>0</v>
      </c>
      <c r="Q59" s="187">
        <v>0</v>
      </c>
      <c r="R59" s="187">
        <v>0</v>
      </c>
      <c r="S59" s="187">
        <v>0</v>
      </c>
      <c r="T59" s="187">
        <v>0</v>
      </c>
      <c r="U59" s="187">
        <v>0</v>
      </c>
    </row>
    <row r="60" spans="1:21" x14ac:dyDescent="0.25">
      <c r="A60" s="76" t="s">
        <v>210</v>
      </c>
      <c r="B60" s="77" t="s">
        <v>138</v>
      </c>
      <c r="C60" s="187">
        <v>0</v>
      </c>
      <c r="D60" s="187">
        <v>0</v>
      </c>
      <c r="E60" s="187">
        <v>0</v>
      </c>
      <c r="F60" s="187">
        <v>0</v>
      </c>
      <c r="G60" s="187">
        <v>0</v>
      </c>
      <c r="H60" s="187">
        <v>0</v>
      </c>
      <c r="I60" s="187">
        <v>0</v>
      </c>
      <c r="J60" s="187">
        <v>0</v>
      </c>
      <c r="K60" s="187">
        <v>0</v>
      </c>
      <c r="L60" s="187"/>
      <c r="M60" s="187"/>
      <c r="N60" s="187"/>
      <c r="O60" s="187">
        <v>0</v>
      </c>
      <c r="P60" s="187">
        <v>0</v>
      </c>
      <c r="Q60" s="187">
        <v>0</v>
      </c>
      <c r="R60" s="187">
        <v>0</v>
      </c>
      <c r="S60" s="187">
        <v>0</v>
      </c>
      <c r="T60" s="187">
        <v>0</v>
      </c>
      <c r="U60" s="187">
        <v>0</v>
      </c>
    </row>
    <row r="61" spans="1:21" x14ac:dyDescent="0.25">
      <c r="A61" s="76" t="s">
        <v>211</v>
      </c>
      <c r="B61" s="77" t="s">
        <v>136</v>
      </c>
      <c r="C61" s="187">
        <v>0</v>
      </c>
      <c r="D61" s="187">
        <v>0</v>
      </c>
      <c r="E61" s="187">
        <v>0</v>
      </c>
      <c r="F61" s="187">
        <v>0</v>
      </c>
      <c r="G61" s="187">
        <v>0</v>
      </c>
      <c r="H61" s="187">
        <v>0</v>
      </c>
      <c r="I61" s="187">
        <v>0</v>
      </c>
      <c r="J61" s="187">
        <v>0</v>
      </c>
      <c r="K61" s="187">
        <v>0</v>
      </c>
      <c r="L61" s="187">
        <v>0</v>
      </c>
      <c r="M61" s="187">
        <v>0</v>
      </c>
      <c r="N61" s="187">
        <v>0</v>
      </c>
      <c r="O61" s="187">
        <v>0</v>
      </c>
      <c r="P61" s="187">
        <v>0</v>
      </c>
      <c r="Q61" s="187">
        <v>0</v>
      </c>
      <c r="R61" s="187">
        <v>0</v>
      </c>
      <c r="S61" s="187">
        <v>0</v>
      </c>
      <c r="T61" s="187">
        <v>0</v>
      </c>
      <c r="U61" s="187">
        <v>0</v>
      </c>
    </row>
    <row r="62" spans="1:21" x14ac:dyDescent="0.25">
      <c r="A62" s="76" t="s">
        <v>212</v>
      </c>
      <c r="B62" s="77" t="s">
        <v>134</v>
      </c>
      <c r="C62" s="187">
        <v>0</v>
      </c>
      <c r="D62" s="187">
        <v>0</v>
      </c>
      <c r="E62" s="187">
        <v>0</v>
      </c>
      <c r="F62" s="187">
        <v>0</v>
      </c>
      <c r="G62" s="187">
        <v>0</v>
      </c>
      <c r="H62" s="187">
        <v>0</v>
      </c>
      <c r="I62" s="187">
        <v>0</v>
      </c>
      <c r="J62" s="187">
        <v>0</v>
      </c>
      <c r="K62" s="187">
        <v>0</v>
      </c>
      <c r="L62" s="187">
        <v>0</v>
      </c>
      <c r="M62" s="187">
        <v>0</v>
      </c>
      <c r="N62" s="187">
        <v>0</v>
      </c>
      <c r="O62" s="187">
        <v>0</v>
      </c>
      <c r="P62" s="187">
        <v>0</v>
      </c>
      <c r="Q62" s="187">
        <v>0</v>
      </c>
      <c r="R62" s="187">
        <v>0</v>
      </c>
      <c r="S62" s="187">
        <v>0</v>
      </c>
      <c r="T62" s="187">
        <v>0</v>
      </c>
      <c r="U62" s="187">
        <v>0</v>
      </c>
    </row>
    <row r="63" spans="1:21" x14ac:dyDescent="0.25">
      <c r="A63" s="76" t="s">
        <v>213</v>
      </c>
      <c r="B63" s="77" t="s">
        <v>215</v>
      </c>
      <c r="C63" s="187">
        <v>3.7</v>
      </c>
      <c r="D63" s="187">
        <v>3.15</v>
      </c>
      <c r="E63" s="187">
        <v>0</v>
      </c>
      <c r="F63" s="187">
        <v>0</v>
      </c>
      <c r="G63" s="187">
        <v>0</v>
      </c>
      <c r="H63" s="187">
        <v>0</v>
      </c>
      <c r="I63" s="187">
        <v>0</v>
      </c>
      <c r="J63" s="187">
        <v>0</v>
      </c>
      <c r="K63" s="187">
        <v>0</v>
      </c>
      <c r="L63" s="187"/>
      <c r="M63" s="187"/>
      <c r="N63" s="187"/>
      <c r="O63" s="187"/>
      <c r="P63" s="187">
        <v>0</v>
      </c>
      <c r="Q63" s="187">
        <v>0</v>
      </c>
      <c r="R63" s="187">
        <v>0</v>
      </c>
      <c r="S63" s="187">
        <v>0</v>
      </c>
      <c r="T63" s="187">
        <v>3.7</v>
      </c>
      <c r="U63" s="187">
        <v>3.15</v>
      </c>
    </row>
    <row r="64" spans="1:21" ht="18.75" x14ac:dyDescent="0.25">
      <c r="A64" s="76" t="s">
        <v>214</v>
      </c>
      <c r="B64" s="75" t="s">
        <v>112</v>
      </c>
      <c r="C64" s="187">
        <v>0</v>
      </c>
      <c r="D64" s="187">
        <v>0</v>
      </c>
      <c r="E64" s="187">
        <v>0</v>
      </c>
      <c r="F64" s="187">
        <v>0</v>
      </c>
      <c r="G64" s="187">
        <v>0</v>
      </c>
      <c r="H64" s="54"/>
      <c r="I64" s="54"/>
      <c r="J64" s="54"/>
      <c r="K64" s="187">
        <v>0</v>
      </c>
      <c r="L64" s="187">
        <v>0</v>
      </c>
      <c r="M64" s="187">
        <v>0</v>
      </c>
      <c r="N64" s="187">
        <v>0</v>
      </c>
      <c r="O64" s="187">
        <v>0</v>
      </c>
      <c r="P64" s="54"/>
      <c r="Q64" s="54"/>
      <c r="R64" s="54"/>
      <c r="S64" s="187">
        <v>0</v>
      </c>
      <c r="T64" s="187">
        <v>0</v>
      </c>
      <c r="U64" s="187">
        <v>0</v>
      </c>
    </row>
    <row r="65" spans="1:20" x14ac:dyDescent="0.25">
      <c r="A65" s="70"/>
      <c r="B65" s="71"/>
      <c r="C65" s="71"/>
      <c r="D65" s="71"/>
      <c r="E65" s="71"/>
      <c r="F65" s="71"/>
      <c r="G65" s="71"/>
      <c r="H65" s="71"/>
      <c r="I65" s="71"/>
      <c r="J65" s="71"/>
      <c r="K65" s="71"/>
      <c r="L65" s="70"/>
      <c r="M65" s="70"/>
      <c r="N65" s="61"/>
      <c r="O65" s="61"/>
      <c r="P65" s="61"/>
      <c r="Q65" s="61"/>
      <c r="R65" s="61"/>
      <c r="S65" s="61"/>
      <c r="T65" s="61"/>
    </row>
    <row r="66" spans="1:20" ht="54" customHeight="1" x14ac:dyDescent="0.25">
      <c r="A66" s="61"/>
      <c r="B66" s="376"/>
      <c r="C66" s="376"/>
      <c r="D66" s="376"/>
      <c r="E66" s="376"/>
      <c r="F66" s="376"/>
      <c r="G66" s="376"/>
      <c r="H66" s="376"/>
      <c r="I66" s="376"/>
      <c r="J66" s="65"/>
      <c r="K66" s="65"/>
      <c r="L66" s="69"/>
      <c r="M66" s="69"/>
      <c r="N66" s="69"/>
      <c r="O66" s="69"/>
      <c r="P66" s="69"/>
      <c r="Q66" s="69"/>
      <c r="R66" s="69"/>
      <c r="S66" s="69"/>
      <c r="T66" s="69"/>
    </row>
    <row r="67" spans="1:20" x14ac:dyDescent="0.25">
      <c r="A67" s="61"/>
      <c r="B67" s="61"/>
      <c r="C67" s="61"/>
      <c r="D67" s="61"/>
      <c r="E67" s="61"/>
      <c r="F67" s="61"/>
      <c r="L67" s="61"/>
      <c r="M67" s="61"/>
      <c r="N67" s="61"/>
      <c r="O67" s="61"/>
      <c r="P67" s="61"/>
      <c r="Q67" s="61"/>
      <c r="R67" s="61"/>
      <c r="S67" s="61"/>
      <c r="T67" s="61"/>
    </row>
    <row r="68" spans="1:20" ht="50.25" customHeight="1" x14ac:dyDescent="0.25">
      <c r="A68" s="61"/>
      <c r="B68" s="377"/>
      <c r="C68" s="377"/>
      <c r="D68" s="377"/>
      <c r="E68" s="377"/>
      <c r="F68" s="377"/>
      <c r="G68" s="377"/>
      <c r="H68" s="377"/>
      <c r="I68" s="377"/>
      <c r="J68" s="66"/>
      <c r="K68" s="66"/>
      <c r="L68" s="61"/>
      <c r="M68" s="61"/>
      <c r="N68" s="61"/>
      <c r="O68" s="61"/>
      <c r="P68" s="61"/>
      <c r="Q68" s="61"/>
      <c r="R68" s="61"/>
      <c r="S68" s="61"/>
      <c r="T68" s="61"/>
    </row>
    <row r="69" spans="1:20" x14ac:dyDescent="0.25">
      <c r="A69" s="61"/>
      <c r="B69" s="61"/>
      <c r="C69" s="61"/>
      <c r="D69" s="61"/>
      <c r="E69" s="61"/>
      <c r="F69" s="61"/>
      <c r="L69" s="61"/>
      <c r="M69" s="61"/>
      <c r="N69" s="61"/>
      <c r="O69" s="61"/>
      <c r="P69" s="61"/>
      <c r="Q69" s="61"/>
      <c r="R69" s="61"/>
      <c r="S69" s="61"/>
      <c r="T69" s="61"/>
    </row>
    <row r="70" spans="1:20" ht="36.75" customHeight="1" x14ac:dyDescent="0.25">
      <c r="A70" s="61"/>
      <c r="B70" s="376"/>
      <c r="C70" s="376"/>
      <c r="D70" s="376"/>
      <c r="E70" s="376"/>
      <c r="F70" s="376"/>
      <c r="G70" s="376"/>
      <c r="H70" s="376"/>
      <c r="I70" s="376"/>
      <c r="J70" s="65"/>
      <c r="K70" s="65"/>
      <c r="L70" s="61"/>
      <c r="M70" s="61"/>
      <c r="N70" s="61"/>
      <c r="O70" s="61"/>
      <c r="P70" s="61"/>
      <c r="Q70" s="61"/>
      <c r="R70" s="61"/>
      <c r="S70" s="61"/>
      <c r="T70" s="61"/>
    </row>
    <row r="71" spans="1:20" x14ac:dyDescent="0.25">
      <c r="A71" s="61"/>
      <c r="B71" s="68"/>
      <c r="C71" s="68"/>
      <c r="D71" s="68"/>
      <c r="E71" s="68"/>
      <c r="F71" s="68"/>
      <c r="L71" s="61"/>
      <c r="M71" s="61"/>
      <c r="N71" s="67"/>
      <c r="O71" s="61"/>
      <c r="P71" s="61"/>
      <c r="Q71" s="61"/>
      <c r="R71" s="61"/>
      <c r="S71" s="61"/>
      <c r="T71" s="61"/>
    </row>
    <row r="72" spans="1:20" ht="51" customHeight="1" x14ac:dyDescent="0.25">
      <c r="A72" s="61"/>
      <c r="B72" s="376"/>
      <c r="C72" s="376"/>
      <c r="D72" s="376"/>
      <c r="E72" s="376"/>
      <c r="F72" s="376"/>
      <c r="G72" s="376"/>
      <c r="H72" s="376"/>
      <c r="I72" s="376"/>
      <c r="J72" s="65"/>
      <c r="K72" s="65"/>
      <c r="L72" s="61"/>
      <c r="M72" s="61"/>
      <c r="N72" s="67"/>
      <c r="O72" s="61"/>
      <c r="P72" s="61"/>
      <c r="Q72" s="61"/>
      <c r="R72" s="61"/>
      <c r="S72" s="61"/>
      <c r="T72" s="61"/>
    </row>
    <row r="73" spans="1:20" ht="32.25" customHeight="1" x14ac:dyDescent="0.25">
      <c r="A73" s="61"/>
      <c r="B73" s="377"/>
      <c r="C73" s="377"/>
      <c r="D73" s="377"/>
      <c r="E73" s="377"/>
      <c r="F73" s="377"/>
      <c r="G73" s="377"/>
      <c r="H73" s="377"/>
      <c r="I73" s="377"/>
      <c r="J73" s="66"/>
      <c r="K73" s="66"/>
      <c r="L73" s="61"/>
      <c r="M73" s="61"/>
      <c r="N73" s="61"/>
      <c r="O73" s="61"/>
      <c r="P73" s="61"/>
      <c r="Q73" s="61"/>
      <c r="R73" s="61"/>
      <c r="S73" s="61"/>
      <c r="T73" s="61"/>
    </row>
    <row r="74" spans="1:20" ht="51.75" customHeight="1" x14ac:dyDescent="0.25">
      <c r="A74" s="61"/>
      <c r="B74" s="376"/>
      <c r="C74" s="376"/>
      <c r="D74" s="376"/>
      <c r="E74" s="376"/>
      <c r="F74" s="376"/>
      <c r="G74" s="376"/>
      <c r="H74" s="376"/>
      <c r="I74" s="376"/>
      <c r="J74" s="65"/>
      <c r="K74" s="65"/>
      <c r="L74" s="61"/>
      <c r="M74" s="61"/>
      <c r="N74" s="61"/>
      <c r="O74" s="61"/>
      <c r="P74" s="61"/>
      <c r="Q74" s="61"/>
      <c r="R74" s="61"/>
      <c r="S74" s="61"/>
      <c r="T74" s="61"/>
    </row>
    <row r="75" spans="1:20" ht="21.75" customHeight="1" x14ac:dyDescent="0.25">
      <c r="A75" s="61"/>
      <c r="B75" s="374"/>
      <c r="C75" s="374"/>
      <c r="D75" s="374"/>
      <c r="E75" s="374"/>
      <c r="F75" s="374"/>
      <c r="G75" s="374"/>
      <c r="H75" s="374"/>
      <c r="I75" s="374"/>
      <c r="J75" s="64"/>
      <c r="K75" s="64"/>
      <c r="L75" s="63"/>
      <c r="M75" s="63"/>
      <c r="N75" s="61"/>
      <c r="O75" s="61"/>
      <c r="P75" s="61"/>
      <c r="Q75" s="61"/>
      <c r="R75" s="61"/>
      <c r="S75" s="61"/>
      <c r="T75" s="61"/>
    </row>
    <row r="76" spans="1:20" ht="23.25" customHeight="1" x14ac:dyDescent="0.25">
      <c r="A76" s="61"/>
      <c r="B76" s="63"/>
      <c r="C76" s="63"/>
      <c r="D76" s="63"/>
      <c r="E76" s="63"/>
      <c r="F76" s="63"/>
      <c r="L76" s="61"/>
      <c r="M76" s="61"/>
      <c r="N76" s="61"/>
      <c r="O76" s="61"/>
      <c r="P76" s="61"/>
      <c r="Q76" s="61"/>
      <c r="R76" s="61"/>
      <c r="S76" s="61"/>
      <c r="T76" s="61"/>
    </row>
    <row r="77" spans="1:20" ht="18.75" customHeight="1" x14ac:dyDescent="0.25">
      <c r="A77" s="61"/>
      <c r="B77" s="375"/>
      <c r="C77" s="375"/>
      <c r="D77" s="375"/>
      <c r="E77" s="375"/>
      <c r="F77" s="375"/>
      <c r="G77" s="375"/>
      <c r="H77" s="375"/>
      <c r="I77" s="375"/>
      <c r="J77" s="62"/>
      <c r="K77" s="62"/>
      <c r="L77" s="61"/>
      <c r="M77" s="61"/>
      <c r="N77" s="61"/>
      <c r="O77" s="61"/>
      <c r="P77" s="61"/>
      <c r="Q77" s="61"/>
      <c r="R77" s="61"/>
      <c r="S77" s="61"/>
      <c r="T77" s="61"/>
    </row>
    <row r="78" spans="1:20" x14ac:dyDescent="0.25">
      <c r="A78" s="61"/>
      <c r="B78" s="61"/>
      <c r="C78" s="61"/>
      <c r="D78" s="61"/>
      <c r="E78" s="61"/>
      <c r="F78" s="61"/>
      <c r="L78" s="61"/>
      <c r="M78" s="61"/>
      <c r="N78" s="61"/>
      <c r="O78" s="61"/>
      <c r="P78" s="61"/>
      <c r="Q78" s="61"/>
      <c r="R78" s="61"/>
      <c r="S78" s="61"/>
      <c r="T78" s="61"/>
    </row>
    <row r="79" spans="1:20" x14ac:dyDescent="0.25">
      <c r="A79" s="61"/>
      <c r="B79" s="61"/>
      <c r="C79" s="61"/>
      <c r="D79" s="61"/>
      <c r="E79" s="61"/>
      <c r="F79" s="61"/>
      <c r="L79" s="61"/>
      <c r="M79" s="61"/>
      <c r="N79" s="61"/>
      <c r="O79" s="61"/>
      <c r="P79" s="61"/>
      <c r="Q79" s="61"/>
      <c r="R79" s="61"/>
      <c r="S79" s="61"/>
      <c r="T79" s="61"/>
    </row>
    <row r="80" spans="1:20" x14ac:dyDescent="0.25">
      <c r="G80" s="60"/>
      <c r="H80" s="60"/>
      <c r="I80" s="60"/>
      <c r="J80" s="60"/>
      <c r="K80" s="60"/>
    </row>
    <row r="81" s="60" customFormat="1" x14ac:dyDescent="0.25"/>
    <row r="82" s="60" customFormat="1" x14ac:dyDescent="0.25"/>
    <row r="83" s="60" customFormat="1" x14ac:dyDescent="0.25"/>
    <row r="84" s="60" customFormat="1" x14ac:dyDescent="0.25"/>
    <row r="85" s="60" customFormat="1" x14ac:dyDescent="0.25"/>
    <row r="86" s="60" customFormat="1" x14ac:dyDescent="0.25"/>
    <row r="87" s="60" customFormat="1" x14ac:dyDescent="0.25"/>
    <row r="88" s="60" customFormat="1" x14ac:dyDescent="0.25"/>
    <row r="89" s="60" customFormat="1" x14ac:dyDescent="0.25"/>
    <row r="90" s="60" customFormat="1" x14ac:dyDescent="0.25"/>
    <row r="91" s="60" customFormat="1" x14ac:dyDescent="0.25"/>
    <row r="92" s="60" customFormat="1" x14ac:dyDescent="0.25"/>
  </sheetData>
  <mergeCells count="34">
    <mergeCell ref="R21:S21"/>
    <mergeCell ref="B75:I75"/>
    <mergeCell ref="B77:I77"/>
    <mergeCell ref="B66:I66"/>
    <mergeCell ref="B68:I68"/>
    <mergeCell ref="B70:I70"/>
    <mergeCell ref="B72:I72"/>
    <mergeCell ref="B73:I73"/>
    <mergeCell ref="B74:I7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S14:U14"/>
    <mergeCell ref="A14:R14"/>
    <mergeCell ref="A4:U4"/>
    <mergeCell ref="A12:U12"/>
    <mergeCell ref="A9:U9"/>
    <mergeCell ref="A8:U8"/>
    <mergeCell ref="A6:U6"/>
    <mergeCell ref="A11:AV1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3.2 паспорт Техсостояние ЛЭП</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10. Схемы</vt:lpstr>
      <vt:lpstr>'9. ЛСР'!Print_Area</vt:lpstr>
      <vt:lpstr>'9. ЛСР'!Print_Titles</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Колочкова_Л_Б</cp:lastModifiedBy>
  <cp:lastPrinted>2018-02-28T11:08:02Z</cp:lastPrinted>
  <dcterms:created xsi:type="dcterms:W3CDTF">2015-08-16T15:31:05Z</dcterms:created>
  <dcterms:modified xsi:type="dcterms:W3CDTF">2022-11-11T10:40:06Z</dcterms:modified>
</cp:coreProperties>
</file>